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20595" windowHeight="121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K54"/>
  <c r="K55"/>
  <c r="K56"/>
  <c r="K57"/>
  <c r="K58"/>
  <c r="K59"/>
  <c r="K60"/>
  <c r="K61"/>
  <c r="K62"/>
  <c r="K63"/>
  <c r="K64"/>
  <c r="K65"/>
  <c r="K53"/>
  <c r="K29"/>
  <c r="K30"/>
  <c r="K31"/>
  <c r="K32"/>
  <c r="K33"/>
  <c r="K34"/>
  <c r="K35"/>
  <c r="K36"/>
  <c r="K37"/>
  <c r="K38"/>
  <c r="K39"/>
  <c r="K28"/>
  <c r="K4"/>
  <c r="K5"/>
  <c r="K6"/>
  <c r="K7"/>
  <c r="K8"/>
  <c r="K9"/>
  <c r="K10"/>
  <c r="K11"/>
  <c r="K12"/>
  <c r="K13"/>
  <c r="K14"/>
  <c r="K3"/>
  <c r="I4"/>
  <c r="I5"/>
  <c r="I6"/>
  <c r="I7"/>
  <c r="I8"/>
  <c r="I9"/>
  <c r="I10"/>
  <c r="I11"/>
  <c r="I12"/>
  <c r="I13"/>
  <c r="I14"/>
  <c r="I3"/>
  <c r="I29"/>
  <c r="I30"/>
  <c r="I31"/>
  <c r="I32"/>
  <c r="I33"/>
  <c r="I34"/>
  <c r="I35"/>
  <c r="I36"/>
  <c r="I37"/>
  <c r="I38"/>
  <c r="I39"/>
  <c r="I28"/>
  <c r="I54"/>
  <c r="I55"/>
  <c r="I56"/>
  <c r="I57"/>
  <c r="I58"/>
  <c r="I59"/>
  <c r="I60"/>
  <c r="I61"/>
  <c r="I62"/>
  <c r="I63"/>
  <c r="I64"/>
  <c r="I65"/>
  <c r="I53"/>
  <c r="G54"/>
  <c r="G55"/>
  <c r="G56"/>
  <c r="G57"/>
  <c r="G58"/>
  <c r="G59"/>
  <c r="G60"/>
  <c r="G61"/>
  <c r="G62"/>
  <c r="G63"/>
  <c r="G64"/>
  <c r="G65"/>
  <c r="G53"/>
  <c r="G29"/>
  <c r="G30"/>
  <c r="G31"/>
  <c r="G32"/>
  <c r="G33"/>
  <c r="G34"/>
  <c r="G35"/>
  <c r="G36"/>
  <c r="G37"/>
  <c r="G38"/>
  <c r="G39"/>
  <c r="G28"/>
  <c r="G4"/>
  <c r="G5"/>
  <c r="G6"/>
  <c r="G7"/>
  <c r="G8"/>
  <c r="G9"/>
  <c r="G10"/>
  <c r="G11"/>
  <c r="G12"/>
  <c r="G13"/>
  <c r="G14"/>
  <c r="G3"/>
  <c r="C54"/>
  <c r="C55"/>
  <c r="C56"/>
  <c r="C57"/>
  <c r="C58"/>
  <c r="C59"/>
  <c r="C60"/>
  <c r="C61"/>
  <c r="C62"/>
  <c r="C63"/>
  <c r="C64"/>
  <c r="C65"/>
  <c r="C53"/>
  <c r="C29"/>
  <c r="C30"/>
  <c r="C31"/>
  <c r="C32"/>
  <c r="C33"/>
  <c r="C34"/>
  <c r="C35"/>
  <c r="C36"/>
  <c r="C37"/>
  <c r="C38"/>
  <c r="C39"/>
  <c r="C28"/>
  <c r="C4"/>
  <c r="C5"/>
  <c r="C6"/>
  <c r="C7"/>
  <c r="C8"/>
  <c r="C9"/>
  <c r="C10"/>
  <c r="C11"/>
  <c r="C12"/>
  <c r="C13"/>
  <c r="C14"/>
  <c r="C3"/>
  <c r="L14"/>
  <c r="J14"/>
  <c r="F14"/>
  <c r="L13"/>
  <c r="J13"/>
  <c r="F13"/>
  <c r="L12"/>
  <c r="J12"/>
  <c r="F12"/>
  <c r="L11"/>
  <c r="J11"/>
  <c r="F11"/>
  <c r="L10"/>
  <c r="J10"/>
  <c r="F10"/>
  <c r="L9"/>
  <c r="J9"/>
  <c r="F9"/>
  <c r="L8"/>
  <c r="J8"/>
  <c r="F8"/>
  <c r="L7"/>
  <c r="J7"/>
  <c r="F7"/>
  <c r="L6"/>
  <c r="J6"/>
  <c r="F6"/>
  <c r="L5"/>
  <c r="J5"/>
  <c r="F5"/>
  <c r="L4"/>
  <c r="J4"/>
  <c r="F4"/>
  <c r="L3"/>
  <c r="L19" s="1"/>
  <c r="J3"/>
  <c r="J19" s="1"/>
  <c r="H3"/>
  <c r="H19" s="1"/>
  <c r="F3"/>
  <c r="F19" s="1"/>
  <c r="L39"/>
  <c r="J39"/>
  <c r="H39"/>
  <c r="F39"/>
  <c r="L38"/>
  <c r="J38"/>
  <c r="H38"/>
  <c r="F38"/>
  <c r="L37"/>
  <c r="J37"/>
  <c r="H37"/>
  <c r="F37"/>
  <c r="L36"/>
  <c r="J36"/>
  <c r="H36"/>
  <c r="F36"/>
  <c r="L35"/>
  <c r="J35"/>
  <c r="H35"/>
  <c r="F35"/>
  <c r="L34"/>
  <c r="J34"/>
  <c r="H34"/>
  <c r="F34"/>
  <c r="L33"/>
  <c r="J33"/>
  <c r="H33"/>
  <c r="F33"/>
  <c r="L32"/>
  <c r="J32"/>
  <c r="H32"/>
  <c r="F32"/>
  <c r="L31"/>
  <c r="J31"/>
  <c r="H31"/>
  <c r="F31"/>
  <c r="L30"/>
  <c r="J30"/>
  <c r="H30"/>
  <c r="F30"/>
  <c r="L29"/>
  <c r="J29"/>
  <c r="H29"/>
  <c r="F29"/>
  <c r="L28"/>
  <c r="L44" s="1"/>
  <c r="J28"/>
  <c r="J44" s="1"/>
  <c r="H28"/>
  <c r="H44" s="1"/>
  <c r="F28"/>
  <c r="F44" s="1"/>
  <c r="L65"/>
  <c r="J65"/>
  <c r="H65"/>
  <c r="F65"/>
  <c r="L64"/>
  <c r="J64"/>
  <c r="H64"/>
  <c r="F64"/>
  <c r="L63"/>
  <c r="J63"/>
  <c r="H63"/>
  <c r="F63"/>
  <c r="L62"/>
  <c r="J62"/>
  <c r="H62"/>
  <c r="F62"/>
  <c r="L61"/>
  <c r="J61"/>
  <c r="H61"/>
  <c r="F61"/>
  <c r="L60"/>
  <c r="J60"/>
  <c r="H60"/>
  <c r="F60"/>
  <c r="L59"/>
  <c r="J59"/>
  <c r="H59"/>
  <c r="F59"/>
  <c r="L58"/>
  <c r="J58"/>
  <c r="H58"/>
  <c r="F58"/>
  <c r="L57"/>
  <c r="J57"/>
  <c r="H57"/>
  <c r="F57"/>
  <c r="L56"/>
  <c r="J56"/>
  <c r="H56"/>
  <c r="F56"/>
  <c r="L55"/>
  <c r="J55"/>
  <c r="H55"/>
  <c r="F55"/>
  <c r="L54"/>
  <c r="J54"/>
  <c r="H54"/>
  <c r="F54"/>
  <c r="L53"/>
  <c r="L69" s="1"/>
  <c r="J53"/>
  <c r="J69" s="1"/>
  <c r="H53"/>
  <c r="H69" s="1"/>
  <c r="F53"/>
  <c r="F69" s="1"/>
  <c r="B20"/>
  <c r="B45"/>
  <c r="B70"/>
  <c r="L94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78"/>
  <c r="L78"/>
  <c r="I90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J90"/>
  <c r="I78"/>
  <c r="J78"/>
  <c r="J94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78"/>
  <c r="H78" s="1"/>
  <c r="H94" s="1"/>
  <c r="E94"/>
  <c r="F94"/>
  <c r="D94"/>
  <c r="D79"/>
  <c r="D80"/>
  <c r="D81"/>
  <c r="D82"/>
  <c r="D83"/>
  <c r="D84"/>
  <c r="D85"/>
  <c r="D86"/>
  <c r="D87"/>
  <c r="D88"/>
  <c r="D89"/>
  <c r="D90"/>
  <c r="D78"/>
  <c r="F79"/>
  <c r="F80"/>
  <c r="F81"/>
  <c r="F82"/>
  <c r="F83"/>
  <c r="F84"/>
  <c r="F85"/>
  <c r="F86"/>
  <c r="F87"/>
  <c r="F88"/>
  <c r="F89"/>
  <c r="F90"/>
  <c r="F78"/>
  <c r="E79"/>
  <c r="E80"/>
  <c r="E81"/>
  <c r="E82"/>
  <c r="E83"/>
  <c r="E84"/>
  <c r="E85"/>
  <c r="E86"/>
  <c r="E87"/>
  <c r="E88"/>
  <c r="E89"/>
  <c r="E90"/>
  <c r="E78"/>
  <c r="C79"/>
  <c r="C80"/>
  <c r="C81"/>
  <c r="C82"/>
  <c r="C83"/>
  <c r="C84"/>
  <c r="C85"/>
  <c r="C86"/>
  <c r="C87"/>
  <c r="C88"/>
  <c r="C89"/>
  <c r="C90"/>
  <c r="C78"/>
  <c r="B95"/>
  <c r="B92"/>
  <c r="B67"/>
  <c r="B42"/>
  <c r="B17"/>
  <c r="D3" l="1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E19" l="1"/>
  <c r="D19"/>
  <c r="E44"/>
  <c r="D44"/>
  <c r="E69"/>
  <c r="D69"/>
</calcChain>
</file>

<file path=xl/sharedStrings.xml><?xml version="1.0" encoding="utf-8"?>
<sst xmlns="http://schemas.openxmlformats.org/spreadsheetml/2006/main" count="100" uniqueCount="25">
  <si>
    <t>Canada</t>
  </si>
  <si>
    <t>Newfoundland/Labrador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</si>
  <si>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</si>
  <si>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</si>
  <si>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</si>
  <si>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</si>
  <si>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</si>
  <si>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</si>
  <si>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</si>
  <si>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</si>
  <si>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</si>
  <si>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 T.</t>
  </si>
  <si>
    <t>Northwest T.</t>
  </si>
  <si>
    <t>Totals</t>
  </si>
  <si>
    <t>Seats overall</t>
  </si>
  <si>
    <t>Standard divisor</t>
  </si>
  <si>
    <t>Nunavut T.</t>
  </si>
  <si>
    <t>quota</t>
  </si>
  <si>
    <t>Lower</t>
  </si>
  <si>
    <t>Upper</t>
  </si>
  <si>
    <t>Rounded</t>
  </si>
  <si>
    <t>Modified divisor</t>
  </si>
  <si>
    <t>Jefferson</t>
  </si>
  <si>
    <t>Adams</t>
  </si>
  <si>
    <t>Webster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</si>
</sst>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117"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6"/>
  <sheetViews>
    <sheetView tabSelected="1" workbookViewId="0">
      <selection activeCell="A76" sqref="A76:XFD97"/>
    </sheetView>
  </sheetViews>
  <sheetFormatPr defaultRowHeight="15"/>
  <cols>
    <col min="1" max="1" width="23.28515625" bestFit="1" customWidth="1"/>
  </cols>
  <sheetData>
    <row r="1" spans="1:12">
      <c r="A1" s="1"/>
      <c r="B1" s="1">
        <v>1991</v>
      </c>
      <c r="C1" t="s">
        <v>17</v>
      </c>
      <c r="D1" t="s">
        <v>20</v>
      </c>
      <c r="E1" t="s">
        <v>18</v>
      </c>
      <c r="F1" t="s">
        <v>19</v>
      </c>
      <c r="G1" s="3" t="s">
        <v>22</v>
      </c>
      <c r="H1" s="3"/>
      <c r="I1" s="3" t="s">
        <v>23</v>
      </c>
      <c r="J1" s="3"/>
      <c r="K1" s="3" t="s">
        <v>24</v>
      </c>
      <c r="L1" s="3"/>
    </row>
    <row r="2" spans="1:12">
      <c r="A2" s="2" t="s">
        <v>0</v>
      </c>
      <c r="B2" s="2">
        <v>27296859</v>
      </c>
    </row>
    <row r="3" spans="1:12">
      <c r="A3" t="s">
        <v>1</v>
      </c>
      <c r="B3">
        <v>568474</v>
      </c>
      <c r="C3">
        <f>$B3/$B$20</f>
        <v>5.8728247085131668</v>
      </c>
      <c r="D3">
        <f>ROUND(C3,0)</f>
        <v>6</v>
      </c>
      <c r="E3">
        <f>FLOOR(C3,1)</f>
        <v>5</v>
      </c>
      <c r="F3">
        <f>CEILING(C3,1)</f>
        <v>6</v>
      </c>
      <c r="G3">
        <f>$B3/$E$20</f>
        <v>6.0155978835978834</v>
      </c>
      <c r="H3">
        <f>FLOOR(G3,1)</f>
        <v>6</v>
      </c>
      <c r="I3">
        <f>$B3/$F$20</f>
        <v>5.7421616161616162</v>
      </c>
      <c r="J3">
        <f>CEILING(I3,1)</f>
        <v>6</v>
      </c>
      <c r="K3">
        <f>$B3/$D$20</f>
        <v>5.8909222797927461</v>
      </c>
      <c r="L3">
        <f>ROUND(K3,0)</f>
        <v>6</v>
      </c>
    </row>
    <row r="4" spans="1:12">
      <c r="A4" t="s">
        <v>2</v>
      </c>
      <c r="B4">
        <v>129765</v>
      </c>
      <c r="C4">
        <f t="shared" ref="C4:C14" si="0">$B4/$B$20</f>
        <v>1.3405839111379079</v>
      </c>
      <c r="D4">
        <f t="shared" ref="D4:D15" si="1">ROUND(C4,0)</f>
        <v>1</v>
      </c>
      <c r="E4">
        <f t="shared" ref="E4:E15" si="2">FLOOR(C4,1)</f>
        <v>1</v>
      </c>
      <c r="F4">
        <f t="shared" ref="F4:F15" si="3">CEILING(C4,1)</f>
        <v>2</v>
      </c>
      <c r="G4">
        <f t="shared" ref="G4:G14" si="4">$B4/$E$20</f>
        <v>1.3731746031746033</v>
      </c>
      <c r="H4">
        <f t="shared" ref="H4:H14" si="5">FLOOR(G4,1)</f>
        <v>1</v>
      </c>
      <c r="I4">
        <f t="shared" ref="I4:I14" si="6">$B4/$F$20</f>
        <v>1.3107575757575758</v>
      </c>
      <c r="J4">
        <f t="shared" ref="J4:J15" si="7">CEILING(I4,1)</f>
        <v>2</v>
      </c>
      <c r="K4">
        <f t="shared" ref="K4:K14" si="8">$B4/$D$20</f>
        <v>1.3447150259067358</v>
      </c>
      <c r="L4">
        <f t="shared" ref="L4:L15" si="9">ROUND(K4,0)</f>
        <v>1</v>
      </c>
    </row>
    <row r="5" spans="1:12">
      <c r="A5" t="s">
        <v>3</v>
      </c>
      <c r="B5">
        <v>899942</v>
      </c>
      <c r="C5">
        <f t="shared" si="0"/>
        <v>9.297173861651995</v>
      </c>
      <c r="D5">
        <f t="shared" si="1"/>
        <v>9</v>
      </c>
      <c r="E5">
        <f t="shared" si="2"/>
        <v>9</v>
      </c>
      <c r="F5">
        <f t="shared" si="3"/>
        <v>10</v>
      </c>
      <c r="G5">
        <f t="shared" si="4"/>
        <v>9.5231957671957677</v>
      </c>
      <c r="H5">
        <f t="shared" si="5"/>
        <v>9</v>
      </c>
      <c r="I5">
        <f t="shared" si="6"/>
        <v>9.0903232323232324</v>
      </c>
      <c r="J5">
        <f t="shared" si="7"/>
        <v>10</v>
      </c>
      <c r="K5">
        <f t="shared" si="8"/>
        <v>9.3258238341968909</v>
      </c>
      <c r="L5">
        <f t="shared" si="9"/>
        <v>9</v>
      </c>
    </row>
    <row r="6" spans="1:12">
      <c r="A6" t="s">
        <v>4</v>
      </c>
      <c r="B6">
        <v>723900</v>
      </c>
      <c r="C6">
        <f t="shared" si="0"/>
        <v>7.4785087910664005</v>
      </c>
      <c r="D6">
        <f t="shared" si="1"/>
        <v>7</v>
      </c>
      <c r="E6">
        <f t="shared" si="2"/>
        <v>7</v>
      </c>
      <c r="F6">
        <f t="shared" si="3"/>
        <v>8</v>
      </c>
      <c r="G6">
        <f t="shared" si="4"/>
        <v>7.6603174603174606</v>
      </c>
      <c r="H6">
        <f t="shared" si="5"/>
        <v>7</v>
      </c>
      <c r="I6">
        <f t="shared" si="6"/>
        <v>7.3121212121212125</v>
      </c>
      <c r="J6">
        <f t="shared" si="7"/>
        <v>8</v>
      </c>
      <c r="K6">
        <f t="shared" si="8"/>
        <v>7.5015544041450779</v>
      </c>
      <c r="L6">
        <f t="shared" si="9"/>
        <v>8</v>
      </c>
    </row>
    <row r="7" spans="1:12">
      <c r="A7" t="s">
        <v>5</v>
      </c>
      <c r="B7">
        <v>6895963</v>
      </c>
      <c r="C7">
        <f t="shared" si="0"/>
        <v>71.241221050378002</v>
      </c>
      <c r="D7">
        <f t="shared" si="1"/>
        <v>71</v>
      </c>
      <c r="E7">
        <f t="shared" si="2"/>
        <v>71</v>
      </c>
      <c r="F7">
        <f t="shared" si="3"/>
        <v>72</v>
      </c>
      <c r="G7">
        <f t="shared" si="4"/>
        <v>72.973153439153435</v>
      </c>
      <c r="H7">
        <f t="shared" si="5"/>
        <v>72</v>
      </c>
      <c r="I7">
        <f t="shared" si="6"/>
        <v>69.656191919191926</v>
      </c>
      <c r="J7">
        <f t="shared" si="7"/>
        <v>70</v>
      </c>
      <c r="K7">
        <f t="shared" si="8"/>
        <v>71.46075647668394</v>
      </c>
      <c r="L7">
        <f t="shared" si="9"/>
        <v>71</v>
      </c>
    </row>
    <row r="8" spans="1:12">
      <c r="A8" t="s">
        <v>6</v>
      </c>
      <c r="B8">
        <v>10084885</v>
      </c>
      <c r="C8">
        <f t="shared" si="0"/>
        <v>104.1855244224253</v>
      </c>
      <c r="D8">
        <f t="shared" si="1"/>
        <v>104</v>
      </c>
      <c r="E8">
        <f t="shared" si="2"/>
        <v>104</v>
      </c>
      <c r="F8">
        <f t="shared" si="3"/>
        <v>105</v>
      </c>
      <c r="G8">
        <f t="shared" si="4"/>
        <v>106.71835978835979</v>
      </c>
      <c r="H8">
        <f t="shared" si="5"/>
        <v>106</v>
      </c>
      <c r="I8">
        <f t="shared" si="6"/>
        <v>101.86752525252525</v>
      </c>
      <c r="J8">
        <f t="shared" si="7"/>
        <v>102</v>
      </c>
      <c r="K8">
        <f t="shared" si="8"/>
        <v>104.50658031088084</v>
      </c>
      <c r="L8">
        <f t="shared" si="9"/>
        <v>105</v>
      </c>
    </row>
    <row r="9" spans="1:12">
      <c r="A9" t="s">
        <v>7</v>
      </c>
      <c r="B9">
        <v>1091942</v>
      </c>
      <c r="C9">
        <f t="shared" si="0"/>
        <v>11.280698779299113</v>
      </c>
      <c r="D9">
        <f t="shared" si="1"/>
        <v>11</v>
      </c>
      <c r="E9">
        <f t="shared" si="2"/>
        <v>11</v>
      </c>
      <c r="F9">
        <f t="shared" si="3"/>
        <v>12</v>
      </c>
      <c r="G9">
        <f t="shared" si="4"/>
        <v>11.554941798941799</v>
      </c>
      <c r="H9">
        <f t="shared" si="5"/>
        <v>11</v>
      </c>
      <c r="I9">
        <f t="shared" si="6"/>
        <v>11.029717171717172</v>
      </c>
      <c r="J9">
        <f t="shared" si="7"/>
        <v>12</v>
      </c>
      <c r="K9">
        <f t="shared" si="8"/>
        <v>11.315461139896373</v>
      </c>
      <c r="L9">
        <f t="shared" si="9"/>
        <v>11</v>
      </c>
    </row>
    <row r="10" spans="1:12">
      <c r="A10" t="s">
        <v>8</v>
      </c>
      <c r="B10">
        <v>988928</v>
      </c>
      <c r="C10">
        <f t="shared" si="0"/>
        <v>10.216475675827757</v>
      </c>
      <c r="D10">
        <f t="shared" si="1"/>
        <v>10</v>
      </c>
      <c r="E10">
        <f t="shared" si="2"/>
        <v>10</v>
      </c>
      <c r="F10">
        <f t="shared" si="3"/>
        <v>11</v>
      </c>
      <c r="G10">
        <f t="shared" si="4"/>
        <v>10.464846560846562</v>
      </c>
      <c r="H10">
        <f t="shared" si="5"/>
        <v>10</v>
      </c>
      <c r="I10">
        <f t="shared" si="6"/>
        <v>9.9891717171717165</v>
      </c>
      <c r="J10">
        <f t="shared" si="7"/>
        <v>10</v>
      </c>
      <c r="K10">
        <f t="shared" si="8"/>
        <v>10.247958549222798</v>
      </c>
      <c r="L10">
        <f t="shared" si="9"/>
        <v>10</v>
      </c>
    </row>
    <row r="11" spans="1:12">
      <c r="A11" t="s">
        <v>9</v>
      </c>
      <c r="B11">
        <v>2545553</v>
      </c>
      <c r="C11">
        <f t="shared" si="0"/>
        <v>26.29774898276758</v>
      </c>
      <c r="D11">
        <f t="shared" si="1"/>
        <v>26</v>
      </c>
      <c r="E11">
        <f t="shared" si="2"/>
        <v>26</v>
      </c>
      <c r="F11">
        <f t="shared" si="3"/>
        <v>27</v>
      </c>
      <c r="G11">
        <f t="shared" si="4"/>
        <v>26.937068783068781</v>
      </c>
      <c r="H11">
        <f t="shared" si="5"/>
        <v>26</v>
      </c>
      <c r="I11">
        <f t="shared" si="6"/>
        <v>25.712656565656566</v>
      </c>
      <c r="J11">
        <f t="shared" si="7"/>
        <v>26</v>
      </c>
      <c r="K11">
        <f t="shared" si="8"/>
        <v>26.378787564766839</v>
      </c>
      <c r="L11">
        <f t="shared" si="9"/>
        <v>26</v>
      </c>
    </row>
    <row r="12" spans="1:12">
      <c r="A12" t="s">
        <v>10</v>
      </c>
      <c r="B12">
        <v>3282061</v>
      </c>
      <c r="C12">
        <f t="shared" si="0"/>
        <v>33.906509243426143</v>
      </c>
      <c r="D12">
        <f t="shared" si="1"/>
        <v>34</v>
      </c>
      <c r="E12">
        <f t="shared" si="2"/>
        <v>33</v>
      </c>
      <c r="F12">
        <f t="shared" si="3"/>
        <v>34</v>
      </c>
      <c r="G12">
        <f t="shared" si="4"/>
        <v>34.730804232804232</v>
      </c>
      <c r="H12">
        <f t="shared" si="5"/>
        <v>34</v>
      </c>
      <c r="I12">
        <f t="shared" si="6"/>
        <v>33.152131313131314</v>
      </c>
      <c r="J12">
        <f t="shared" si="7"/>
        <v>34</v>
      </c>
      <c r="K12">
        <f t="shared" si="8"/>
        <v>34.010994818652847</v>
      </c>
      <c r="L12">
        <f t="shared" si="9"/>
        <v>34</v>
      </c>
    </row>
    <row r="13" spans="1:12">
      <c r="A13" t="s">
        <v>11</v>
      </c>
      <c r="B13">
        <v>27797</v>
      </c>
      <c r="C13">
        <f t="shared" si="0"/>
        <v>0.28716688612415076</v>
      </c>
      <c r="D13">
        <f t="shared" si="1"/>
        <v>0</v>
      </c>
      <c r="E13">
        <f t="shared" si="2"/>
        <v>0</v>
      </c>
      <c r="F13">
        <f t="shared" si="3"/>
        <v>1</v>
      </c>
      <c r="G13">
        <f t="shared" si="4"/>
        <v>0.29414814814814816</v>
      </c>
      <c r="H13">
        <f t="shared" si="5"/>
        <v>0</v>
      </c>
      <c r="I13">
        <f t="shared" si="6"/>
        <v>0.28077777777777779</v>
      </c>
      <c r="J13">
        <f t="shared" si="7"/>
        <v>1</v>
      </c>
      <c r="K13">
        <f t="shared" si="8"/>
        <v>0.2880518134715026</v>
      </c>
      <c r="L13">
        <f t="shared" si="9"/>
        <v>0</v>
      </c>
    </row>
    <row r="14" spans="1:12">
      <c r="A14" t="s">
        <v>12</v>
      </c>
      <c r="B14">
        <v>57649</v>
      </c>
      <c r="C14">
        <f t="shared" si="0"/>
        <v>0.59556368738249332</v>
      </c>
      <c r="D14">
        <f t="shared" si="1"/>
        <v>1</v>
      </c>
      <c r="E14">
        <f t="shared" si="2"/>
        <v>0</v>
      </c>
      <c r="F14">
        <f t="shared" si="3"/>
        <v>1</v>
      </c>
      <c r="G14">
        <f t="shared" si="4"/>
        <v>0.61004232804232805</v>
      </c>
      <c r="H14">
        <f t="shared" si="5"/>
        <v>0</v>
      </c>
      <c r="I14">
        <f t="shared" si="6"/>
        <v>0.58231313131313134</v>
      </c>
      <c r="J14">
        <f t="shared" si="7"/>
        <v>1</v>
      </c>
      <c r="K14">
        <f t="shared" si="8"/>
        <v>0.59739896373057</v>
      </c>
      <c r="L14">
        <f t="shared" si="9"/>
        <v>1</v>
      </c>
    </row>
    <row r="15" spans="1:12">
      <c r="A15" t="s">
        <v>16</v>
      </c>
    </row>
    <row r="17" spans="1:12">
      <c r="A17" t="s">
        <v>13</v>
      </c>
      <c r="B17">
        <f>SUM(B3:B15)</f>
        <v>27296859</v>
      </c>
    </row>
    <row r="19" spans="1:12">
      <c r="A19" t="s">
        <v>14</v>
      </c>
      <c r="B19">
        <v>282</v>
      </c>
      <c r="D19">
        <f>SUM(D3:D15)</f>
        <v>280</v>
      </c>
      <c r="E19">
        <f t="shared" ref="E19:L19" si="10">SUM(E3:E15)</f>
        <v>277</v>
      </c>
      <c r="F19">
        <f t="shared" si="10"/>
        <v>289</v>
      </c>
      <c r="H19">
        <f t="shared" ref="H19:L19" si="11">SUM(H3:H15)</f>
        <v>282</v>
      </c>
      <c r="J19">
        <f t="shared" ref="J19:L19" si="12">SUM(J3:J15)</f>
        <v>282</v>
      </c>
      <c r="L19">
        <f t="shared" ref="L19" si="13">SUM(L3:L15)</f>
        <v>282</v>
      </c>
    </row>
    <row r="20" spans="1:12">
      <c r="A20" t="s">
        <v>15</v>
      </c>
      <c r="B20">
        <f>$B17/$B19</f>
        <v>96797.372340425529</v>
      </c>
      <c r="D20">
        <v>96500</v>
      </c>
      <c r="E20">
        <v>94500</v>
      </c>
      <c r="F20">
        <v>99000</v>
      </c>
    </row>
    <row r="21" spans="1:12">
      <c r="A21" t="s">
        <v>21</v>
      </c>
    </row>
    <row r="26" spans="1:12">
      <c r="A26" s="1"/>
      <c r="B26" s="1">
        <v>1996</v>
      </c>
      <c r="C26" t="s">
        <v>17</v>
      </c>
      <c r="D26" t="s">
        <v>20</v>
      </c>
      <c r="E26" t="s">
        <v>18</v>
      </c>
      <c r="F26" t="s">
        <v>19</v>
      </c>
      <c r="G26" s="3" t="s">
        <v>22</v>
      </c>
      <c r="H26" s="3"/>
      <c r="I26" s="3" t="s">
        <v>23</v>
      </c>
      <c r="J26" s="3"/>
      <c r="K26" s="3" t="s">
        <v>24</v>
      </c>
      <c r="L26" s="3"/>
    </row>
    <row r="27" spans="1:12">
      <c r="A27" s="2" t="s">
        <v>0</v>
      </c>
      <c r="B27" s="2">
        <v>28846761</v>
      </c>
    </row>
    <row r="28" spans="1:12">
      <c r="A28" t="s">
        <v>1</v>
      </c>
      <c r="B28">
        <v>551792</v>
      </c>
      <c r="C28">
        <f>$B28/$B$45</f>
        <v>5.3942050547720068</v>
      </c>
      <c r="D28">
        <f>ROUND(C28,0)</f>
        <v>5</v>
      </c>
      <c r="E28">
        <f>FLOOR(C28,1)</f>
        <v>5</v>
      </c>
      <c r="F28">
        <f>CEILING(C28,1)</f>
        <v>6</v>
      </c>
      <c r="G28">
        <f>$B28/$E$45</f>
        <v>5.4891022133797565</v>
      </c>
      <c r="H28">
        <f>FLOOR(G28,1)</f>
        <v>5</v>
      </c>
      <c r="I28">
        <f>$B28/$F$45</f>
        <v>5.2803062200956941</v>
      </c>
      <c r="J28">
        <f>CEILING(I28,1)</f>
        <v>6</v>
      </c>
      <c r="K28">
        <f>$B28/$D$45</f>
        <v>5.4097254901960783</v>
      </c>
      <c r="L28">
        <f>ROUND(K28,0)</f>
        <v>5</v>
      </c>
    </row>
    <row r="29" spans="1:12">
      <c r="A29" t="s">
        <v>2</v>
      </c>
      <c r="B29">
        <v>134557</v>
      </c>
      <c r="C29">
        <f t="shared" ref="C29:C39" si="14">$B29/$B$45</f>
        <v>1.3154015454282717</v>
      </c>
      <c r="D29">
        <f t="shared" ref="D29:D40" si="15">ROUND(C29,0)</f>
        <v>1</v>
      </c>
      <c r="E29">
        <f t="shared" ref="E29:E40" si="16">FLOOR(C29,1)</f>
        <v>1</v>
      </c>
      <c r="F29">
        <f t="shared" ref="F29:F40" si="17">CEILING(C29,1)</f>
        <v>2</v>
      </c>
      <c r="G29">
        <f t="shared" ref="G29:G39" si="18">$B29/$E$45</f>
        <v>1.3385426510818204</v>
      </c>
      <c r="H29">
        <f t="shared" ref="H29:H40" si="19">FLOOR(G29,1)</f>
        <v>1</v>
      </c>
      <c r="I29">
        <f t="shared" ref="I29:I39" si="20">$B29/$F$45</f>
        <v>1.2876267942583732</v>
      </c>
      <c r="J29">
        <f t="shared" ref="J29:J40" si="21">CEILING(I29,1)</f>
        <v>2</v>
      </c>
      <c r="K29">
        <f t="shared" ref="K29:K39" si="22">$B29/$D$45</f>
        <v>1.319186274509804</v>
      </c>
      <c r="L29">
        <f t="shared" ref="L29:L40" si="23">ROUND(K29,0)</f>
        <v>1</v>
      </c>
    </row>
    <row r="30" spans="1:12">
      <c r="A30" t="s">
        <v>3</v>
      </c>
      <c r="B30">
        <v>909282</v>
      </c>
      <c r="C30">
        <f t="shared" si="14"/>
        <v>8.8889537373017369</v>
      </c>
      <c r="D30">
        <f t="shared" si="15"/>
        <v>9</v>
      </c>
      <c r="E30">
        <f t="shared" si="16"/>
        <v>8</v>
      </c>
      <c r="F30">
        <f t="shared" si="17"/>
        <v>9</v>
      </c>
      <c r="G30">
        <f t="shared" si="18"/>
        <v>9.0453320069634415</v>
      </c>
      <c r="H30">
        <f t="shared" si="19"/>
        <v>9</v>
      </c>
      <c r="I30">
        <f t="shared" si="20"/>
        <v>8.7012631578947364</v>
      </c>
      <c r="J30">
        <f t="shared" si="21"/>
        <v>9</v>
      </c>
      <c r="K30">
        <f t="shared" si="22"/>
        <v>8.9145294117647058</v>
      </c>
      <c r="L30">
        <f t="shared" si="23"/>
        <v>9</v>
      </c>
    </row>
    <row r="31" spans="1:12">
      <c r="A31" t="s">
        <v>4</v>
      </c>
      <c r="B31">
        <v>738133</v>
      </c>
      <c r="C31">
        <f t="shared" si="14"/>
        <v>7.2158363290769456</v>
      </c>
      <c r="D31">
        <f t="shared" si="15"/>
        <v>7</v>
      </c>
      <c r="E31">
        <f t="shared" si="16"/>
        <v>7</v>
      </c>
      <c r="F31">
        <f t="shared" si="17"/>
        <v>8</v>
      </c>
      <c r="G31">
        <f t="shared" si="18"/>
        <v>7.3427804028848547</v>
      </c>
      <c r="H31">
        <f t="shared" si="19"/>
        <v>7</v>
      </c>
      <c r="I31">
        <f t="shared" si="20"/>
        <v>7.0634736842105266</v>
      </c>
      <c r="J31">
        <f t="shared" si="21"/>
        <v>8</v>
      </c>
      <c r="K31">
        <f t="shared" si="22"/>
        <v>7.2365980392156866</v>
      </c>
      <c r="L31">
        <f t="shared" si="23"/>
        <v>7</v>
      </c>
    </row>
    <row r="32" spans="1:12">
      <c r="A32" t="s">
        <v>5</v>
      </c>
      <c r="B32">
        <v>7138795</v>
      </c>
      <c r="C32">
        <f t="shared" si="14"/>
        <v>69.78739103499349</v>
      </c>
      <c r="D32">
        <f t="shared" si="15"/>
        <v>70</v>
      </c>
      <c r="E32">
        <f t="shared" si="16"/>
        <v>69</v>
      </c>
      <c r="F32">
        <f t="shared" si="17"/>
        <v>70</v>
      </c>
      <c r="G32">
        <f t="shared" si="18"/>
        <v>71.015120616762005</v>
      </c>
      <c r="H32">
        <f t="shared" si="19"/>
        <v>71</v>
      </c>
      <c r="I32">
        <f t="shared" si="20"/>
        <v>68.313827751196172</v>
      </c>
      <c r="J32">
        <f t="shared" si="21"/>
        <v>69</v>
      </c>
      <c r="K32">
        <f t="shared" si="22"/>
        <v>69.9881862745098</v>
      </c>
      <c r="L32">
        <f t="shared" si="23"/>
        <v>70</v>
      </c>
    </row>
    <row r="33" spans="1:12">
      <c r="A33" t="s">
        <v>6</v>
      </c>
      <c r="B33">
        <v>10753573</v>
      </c>
      <c r="C33">
        <f t="shared" si="14"/>
        <v>105.12471698295694</v>
      </c>
      <c r="D33">
        <f t="shared" si="15"/>
        <v>105</v>
      </c>
      <c r="E33">
        <f t="shared" si="16"/>
        <v>105</v>
      </c>
      <c r="F33">
        <f t="shared" si="17"/>
        <v>106</v>
      </c>
      <c r="G33">
        <f t="shared" si="18"/>
        <v>106.97411589156926</v>
      </c>
      <c r="H33">
        <f t="shared" si="19"/>
        <v>106</v>
      </c>
      <c r="I33">
        <f t="shared" si="20"/>
        <v>102.905004784689</v>
      </c>
      <c r="J33">
        <f t="shared" si="21"/>
        <v>103</v>
      </c>
      <c r="K33">
        <f t="shared" si="22"/>
        <v>105.42718627450981</v>
      </c>
      <c r="L33">
        <f t="shared" si="23"/>
        <v>105</v>
      </c>
    </row>
    <row r="34" spans="1:12">
      <c r="A34" t="s">
        <v>7</v>
      </c>
      <c r="B34">
        <v>1113898</v>
      </c>
      <c r="C34">
        <f t="shared" si="14"/>
        <v>10.889237651325914</v>
      </c>
      <c r="D34">
        <f t="shared" si="15"/>
        <v>11</v>
      </c>
      <c r="E34">
        <f t="shared" si="16"/>
        <v>10</v>
      </c>
      <c r="F34">
        <f t="shared" si="17"/>
        <v>11</v>
      </c>
      <c r="G34">
        <f t="shared" si="18"/>
        <v>11.080805769709027</v>
      </c>
      <c r="H34">
        <f t="shared" si="19"/>
        <v>11</v>
      </c>
      <c r="I34">
        <f t="shared" si="20"/>
        <v>10.659311004784689</v>
      </c>
      <c r="J34">
        <f t="shared" si="21"/>
        <v>11</v>
      </c>
      <c r="K34">
        <f t="shared" si="22"/>
        <v>10.920568627450981</v>
      </c>
      <c r="L34">
        <f t="shared" si="23"/>
        <v>11</v>
      </c>
    </row>
    <row r="35" spans="1:12">
      <c r="A35" t="s">
        <v>8</v>
      </c>
      <c r="B35">
        <v>990237</v>
      </c>
      <c r="C35">
        <f t="shared" si="14"/>
        <v>9.680353159926689</v>
      </c>
      <c r="D35">
        <f t="shared" si="15"/>
        <v>10</v>
      </c>
      <c r="E35">
        <f t="shared" si="16"/>
        <v>9</v>
      </c>
      <c r="F35">
        <f t="shared" si="17"/>
        <v>10</v>
      </c>
      <c r="G35">
        <f t="shared" si="18"/>
        <v>9.850654066152698</v>
      </c>
      <c r="H35">
        <f t="shared" si="19"/>
        <v>9</v>
      </c>
      <c r="I35">
        <f t="shared" si="20"/>
        <v>9.4759521531100486</v>
      </c>
      <c r="J35">
        <f t="shared" si="21"/>
        <v>10</v>
      </c>
      <c r="K35">
        <f t="shared" si="22"/>
        <v>9.7082058823529405</v>
      </c>
      <c r="L35">
        <f t="shared" si="23"/>
        <v>10</v>
      </c>
    </row>
    <row r="36" spans="1:12">
      <c r="A36" t="s">
        <v>9</v>
      </c>
      <c r="B36">
        <v>2696826</v>
      </c>
      <c r="C36">
        <f t="shared" si="14"/>
        <v>26.36361607460886</v>
      </c>
      <c r="D36">
        <f t="shared" si="15"/>
        <v>26</v>
      </c>
      <c r="E36">
        <f t="shared" si="16"/>
        <v>26</v>
      </c>
      <c r="F36">
        <f t="shared" si="17"/>
        <v>27</v>
      </c>
      <c r="G36">
        <f t="shared" si="18"/>
        <v>26.82741606565531</v>
      </c>
      <c r="H36">
        <f t="shared" si="19"/>
        <v>26</v>
      </c>
      <c r="I36">
        <f t="shared" si="20"/>
        <v>25.806947368421053</v>
      </c>
      <c r="J36">
        <f t="shared" si="21"/>
        <v>26</v>
      </c>
      <c r="K36">
        <f t="shared" si="22"/>
        <v>26.439470588235295</v>
      </c>
      <c r="L36">
        <f t="shared" si="23"/>
        <v>26</v>
      </c>
    </row>
    <row r="37" spans="1:12">
      <c r="A37" t="s">
        <v>10</v>
      </c>
      <c r="B37">
        <v>3724500</v>
      </c>
      <c r="C37">
        <f t="shared" si="14"/>
        <v>36.409945643464091</v>
      </c>
      <c r="D37">
        <f t="shared" si="15"/>
        <v>36</v>
      </c>
      <c r="E37">
        <f t="shared" si="16"/>
        <v>36</v>
      </c>
      <c r="F37">
        <f t="shared" si="17"/>
        <v>37</v>
      </c>
      <c r="G37">
        <f t="shared" si="18"/>
        <v>37.050484953991543</v>
      </c>
      <c r="H37">
        <f t="shared" si="19"/>
        <v>37</v>
      </c>
      <c r="I37">
        <f t="shared" si="20"/>
        <v>35.641148325358849</v>
      </c>
      <c r="J37">
        <f t="shared" si="21"/>
        <v>36</v>
      </c>
      <c r="K37">
        <f t="shared" si="22"/>
        <v>36.514705882352942</v>
      </c>
      <c r="L37">
        <f t="shared" si="23"/>
        <v>37</v>
      </c>
    </row>
    <row r="38" spans="1:12">
      <c r="A38" t="s">
        <v>11</v>
      </c>
      <c r="B38">
        <v>30766</v>
      </c>
      <c r="C38">
        <f t="shared" si="14"/>
        <v>0.30076208555962314</v>
      </c>
      <c r="D38">
        <f t="shared" si="15"/>
        <v>0</v>
      </c>
      <c r="E38">
        <f t="shared" si="16"/>
        <v>0</v>
      </c>
      <c r="F38">
        <f t="shared" si="17"/>
        <v>1</v>
      </c>
      <c r="G38">
        <f t="shared" si="18"/>
        <v>0.30605322059189255</v>
      </c>
      <c r="H38">
        <f t="shared" si="19"/>
        <v>0</v>
      </c>
      <c r="I38">
        <f t="shared" si="20"/>
        <v>0.29441148325358851</v>
      </c>
      <c r="J38">
        <f t="shared" si="21"/>
        <v>1</v>
      </c>
      <c r="K38">
        <f t="shared" si="22"/>
        <v>0.30162745098039218</v>
      </c>
      <c r="L38">
        <f t="shared" si="23"/>
        <v>0</v>
      </c>
    </row>
    <row r="39" spans="1:12">
      <c r="A39" t="s">
        <v>12</v>
      </c>
      <c r="B39">
        <v>64402</v>
      </c>
      <c r="C39">
        <f t="shared" si="14"/>
        <v>0.62958070058541404</v>
      </c>
      <c r="D39">
        <f t="shared" si="15"/>
        <v>1</v>
      </c>
      <c r="E39">
        <f t="shared" si="16"/>
        <v>0</v>
      </c>
      <c r="F39">
        <f t="shared" si="17"/>
        <v>1</v>
      </c>
      <c r="G39">
        <f t="shared" si="18"/>
        <v>0.6406565530962447</v>
      </c>
      <c r="H39">
        <f t="shared" si="19"/>
        <v>0</v>
      </c>
      <c r="I39">
        <f t="shared" si="20"/>
        <v>0.61628708133971288</v>
      </c>
      <c r="J39">
        <f t="shared" si="21"/>
        <v>1</v>
      </c>
      <c r="K39">
        <f t="shared" si="22"/>
        <v>0.63139215686274508</v>
      </c>
      <c r="L39">
        <f t="shared" si="23"/>
        <v>1</v>
      </c>
    </row>
    <row r="40" spans="1:12">
      <c r="A40" t="s">
        <v>16</v>
      </c>
    </row>
    <row r="42" spans="1:12">
      <c r="A42" t="s">
        <v>13</v>
      </c>
      <c r="B42">
        <f>SUM(B28:B40)</f>
        <v>28846761</v>
      </c>
    </row>
    <row r="44" spans="1:12">
      <c r="A44" t="s">
        <v>14</v>
      </c>
      <c r="B44">
        <v>282</v>
      </c>
      <c r="D44">
        <f>SUM(D28:D40)</f>
        <v>281</v>
      </c>
      <c r="E44">
        <f t="shared" ref="E44:L44" si="24">SUM(E28:E40)</f>
        <v>276</v>
      </c>
      <c r="F44">
        <f t="shared" si="24"/>
        <v>288</v>
      </c>
      <c r="H44">
        <f t="shared" ref="H44:L44" si="25">SUM(H28:H40)</f>
        <v>282</v>
      </c>
      <c r="J44">
        <f t="shared" ref="J44:L44" si="26">SUM(J28:J40)</f>
        <v>282</v>
      </c>
      <c r="L44">
        <f t="shared" ref="L44" si="27">SUM(L28:L40)</f>
        <v>282</v>
      </c>
    </row>
    <row r="45" spans="1:12">
      <c r="A45" t="s">
        <v>15</v>
      </c>
      <c r="B45">
        <f>$B42/$B44</f>
        <v>102293.47872340426</v>
      </c>
      <c r="D45">
        <v>102000</v>
      </c>
      <c r="E45">
        <v>100525</v>
      </c>
      <c r="F45">
        <v>104500</v>
      </c>
    </row>
    <row r="46" spans="1:12">
      <c r="A46" t="s">
        <v>21</v>
      </c>
    </row>
    <row r="51" spans="1:12">
      <c r="A51" s="1"/>
      <c r="B51" s="1">
        <v>2001</v>
      </c>
      <c r="C51" t="s">
        <v>17</v>
      </c>
      <c r="D51" t="s">
        <v>20</v>
      </c>
      <c r="E51" t="s">
        <v>18</v>
      </c>
      <c r="F51" t="s">
        <v>19</v>
      </c>
      <c r="G51" s="3" t="s">
        <v>22</v>
      </c>
      <c r="H51" s="3"/>
      <c r="I51" s="3" t="s">
        <v>23</v>
      </c>
      <c r="J51" s="3"/>
      <c r="K51" s="3" t="s">
        <v>24</v>
      </c>
      <c r="L51" s="3"/>
    </row>
    <row r="52" spans="1:12">
      <c r="A52" s="2" t="s">
        <v>0</v>
      </c>
      <c r="B52" s="2">
        <v>30007094</v>
      </c>
    </row>
    <row r="53" spans="1:12">
      <c r="A53" t="s">
        <v>1</v>
      </c>
      <c r="B53">
        <v>512930</v>
      </c>
      <c r="C53">
        <f>$B53/$B$70</f>
        <v>4.8204021355750077</v>
      </c>
      <c r="D53">
        <f>ROUND(C53,0)</f>
        <v>5</v>
      </c>
      <c r="E53">
        <f>FLOOR(C53,1)</f>
        <v>4</v>
      </c>
      <c r="F53">
        <f>CEILING(C53,1)</f>
        <v>5</v>
      </c>
      <c r="G53">
        <f>$B53/$E$70</f>
        <v>4.9320192307692308</v>
      </c>
      <c r="H53">
        <f>FLOOR(G53,1)</f>
        <v>4</v>
      </c>
      <c r="I53">
        <f>$B53/$F$70</f>
        <v>4.7057798165137612</v>
      </c>
      <c r="J53">
        <f>CEILING(I53,1)</f>
        <v>5</v>
      </c>
      <c r="K53">
        <f>$B53/$D$70</f>
        <v>4.8204037098679517</v>
      </c>
      <c r="L53">
        <f>ROUND(K53,0)</f>
        <v>5</v>
      </c>
    </row>
    <row r="54" spans="1:12">
      <c r="A54" t="s">
        <v>2</v>
      </c>
      <c r="B54">
        <v>135294</v>
      </c>
      <c r="C54">
        <f t="shared" ref="C54:C65" si="28">$B54/$B$70</f>
        <v>1.2714629413964578</v>
      </c>
      <c r="D54">
        <f t="shared" ref="D54:D65" si="29">ROUND(C54,0)</f>
        <v>1</v>
      </c>
      <c r="E54">
        <f t="shared" ref="E54:E65" si="30">FLOOR(C54,1)</f>
        <v>1</v>
      </c>
      <c r="F54">
        <f t="shared" ref="F54:F65" si="31">CEILING(C54,1)</f>
        <v>2</v>
      </c>
      <c r="G54">
        <f t="shared" ref="G54:G65" si="32">$B54/$E$70</f>
        <v>1.3009038461538462</v>
      </c>
      <c r="H54">
        <f t="shared" ref="H54:H65" si="33">FLOOR(G54,1)</f>
        <v>1</v>
      </c>
      <c r="I54">
        <f t="shared" ref="I54:I65" si="34">$B54/$F$70</f>
        <v>1.2412293577981652</v>
      </c>
      <c r="J54">
        <f t="shared" ref="J54:J65" si="35">CEILING(I54,1)</f>
        <v>2</v>
      </c>
      <c r="K54">
        <f t="shared" ref="K54:K65" si="36">$B54/$D$70</f>
        <v>1.2714633566429623</v>
      </c>
      <c r="L54">
        <f t="shared" ref="L54:L65" si="37">ROUND(K54,0)</f>
        <v>1</v>
      </c>
    </row>
    <row r="55" spans="1:12">
      <c r="A55" t="s">
        <v>3</v>
      </c>
      <c r="B55">
        <v>908007</v>
      </c>
      <c r="C55">
        <f t="shared" si="28"/>
        <v>8.5332479712963885</v>
      </c>
      <c r="D55">
        <f t="shared" si="29"/>
        <v>9</v>
      </c>
      <c r="E55">
        <f t="shared" si="30"/>
        <v>8</v>
      </c>
      <c r="F55">
        <f t="shared" si="31"/>
        <v>9</v>
      </c>
      <c r="G55">
        <f t="shared" si="32"/>
        <v>8.7308365384615385</v>
      </c>
      <c r="H55">
        <f t="shared" si="33"/>
        <v>8</v>
      </c>
      <c r="I55">
        <f t="shared" si="34"/>
        <v>8.3303394495412846</v>
      </c>
      <c r="J55">
        <f t="shared" si="35"/>
        <v>9</v>
      </c>
      <c r="K55">
        <f t="shared" si="36"/>
        <v>8.5332507581659662</v>
      </c>
      <c r="L55">
        <f t="shared" si="37"/>
        <v>9</v>
      </c>
    </row>
    <row r="56" spans="1:12">
      <c r="A56" t="s">
        <v>4</v>
      </c>
      <c r="B56">
        <v>729498</v>
      </c>
      <c r="C56">
        <f t="shared" si="28"/>
        <v>6.8556600649166493</v>
      </c>
      <c r="D56">
        <f t="shared" si="29"/>
        <v>7</v>
      </c>
      <c r="E56">
        <f t="shared" si="30"/>
        <v>6</v>
      </c>
      <c r="F56">
        <f t="shared" si="31"/>
        <v>7</v>
      </c>
      <c r="G56">
        <f t="shared" si="32"/>
        <v>7.0144038461538463</v>
      </c>
      <c r="H56">
        <f t="shared" si="33"/>
        <v>7</v>
      </c>
      <c r="I56">
        <f t="shared" si="34"/>
        <v>6.6926422018348628</v>
      </c>
      <c r="J56">
        <f t="shared" si="35"/>
        <v>7</v>
      </c>
      <c r="K56">
        <f t="shared" si="36"/>
        <v>6.8556623039035562</v>
      </c>
      <c r="L56">
        <f t="shared" si="37"/>
        <v>7</v>
      </c>
    </row>
    <row r="57" spans="1:12">
      <c r="A57" t="s">
        <v>5</v>
      </c>
      <c r="B57">
        <v>7237479</v>
      </c>
      <c r="C57">
        <f t="shared" si="28"/>
        <v>68.016219031406379</v>
      </c>
      <c r="D57">
        <f t="shared" si="29"/>
        <v>68</v>
      </c>
      <c r="E57">
        <f t="shared" si="30"/>
        <v>68</v>
      </c>
      <c r="F57">
        <f t="shared" si="31"/>
        <v>69</v>
      </c>
      <c r="G57">
        <f t="shared" si="32"/>
        <v>69.591144230769231</v>
      </c>
      <c r="H57">
        <f t="shared" si="33"/>
        <v>69</v>
      </c>
      <c r="I57">
        <f t="shared" si="34"/>
        <v>66.398889908256876</v>
      </c>
      <c r="J57">
        <f t="shared" si="35"/>
        <v>67</v>
      </c>
      <c r="K57">
        <f t="shared" si="36"/>
        <v>68.016241244792454</v>
      </c>
      <c r="L57">
        <f t="shared" si="37"/>
        <v>68</v>
      </c>
    </row>
    <row r="58" spans="1:12">
      <c r="A58" t="s">
        <v>6</v>
      </c>
      <c r="B58">
        <v>11410046</v>
      </c>
      <c r="C58">
        <f t="shared" si="28"/>
        <v>107.22907629775813</v>
      </c>
      <c r="D58">
        <f t="shared" si="29"/>
        <v>107</v>
      </c>
      <c r="E58">
        <f t="shared" si="30"/>
        <v>107</v>
      </c>
      <c r="F58">
        <f t="shared" si="31"/>
        <v>108</v>
      </c>
      <c r="G58">
        <f t="shared" si="32"/>
        <v>109.71198076923076</v>
      </c>
      <c r="H58">
        <f t="shared" si="33"/>
        <v>109</v>
      </c>
      <c r="I58">
        <f t="shared" si="34"/>
        <v>104.67932110091743</v>
      </c>
      <c r="J58">
        <f t="shared" si="35"/>
        <v>105</v>
      </c>
      <c r="K58">
        <f t="shared" si="36"/>
        <v>107.22911131765345</v>
      </c>
      <c r="L58">
        <f t="shared" si="37"/>
        <v>107</v>
      </c>
    </row>
    <row r="59" spans="1:12">
      <c r="A59" t="s">
        <v>7</v>
      </c>
      <c r="B59">
        <v>1119583</v>
      </c>
      <c r="C59">
        <f t="shared" si="28"/>
        <v>10.521592194165819</v>
      </c>
      <c r="D59">
        <f t="shared" si="29"/>
        <v>11</v>
      </c>
      <c r="E59">
        <f t="shared" si="30"/>
        <v>10</v>
      </c>
      <c r="F59">
        <f t="shared" si="31"/>
        <v>11</v>
      </c>
      <c r="G59">
        <f t="shared" si="32"/>
        <v>10.765221153846154</v>
      </c>
      <c r="H59">
        <f t="shared" si="33"/>
        <v>10</v>
      </c>
      <c r="I59">
        <f t="shared" si="34"/>
        <v>10.271403669724771</v>
      </c>
      <c r="J59">
        <f t="shared" si="35"/>
        <v>11</v>
      </c>
      <c r="K59">
        <f t="shared" si="36"/>
        <v>10.521595630407836</v>
      </c>
      <c r="L59">
        <f t="shared" si="37"/>
        <v>11</v>
      </c>
    </row>
    <row r="60" spans="1:12">
      <c r="A60" t="s">
        <v>8</v>
      </c>
      <c r="B60">
        <v>978933</v>
      </c>
      <c r="C60">
        <f t="shared" si="28"/>
        <v>9.1997947552002213</v>
      </c>
      <c r="D60">
        <f t="shared" si="29"/>
        <v>9</v>
      </c>
      <c r="E60">
        <f t="shared" si="30"/>
        <v>9</v>
      </c>
      <c r="F60">
        <f t="shared" si="31"/>
        <v>10</v>
      </c>
      <c r="G60">
        <f t="shared" si="32"/>
        <v>9.4128173076923076</v>
      </c>
      <c r="H60">
        <f t="shared" si="33"/>
        <v>9</v>
      </c>
      <c r="I60">
        <f t="shared" si="34"/>
        <v>8.9810366972477063</v>
      </c>
      <c r="J60">
        <f t="shared" si="35"/>
        <v>9</v>
      </c>
      <c r="K60">
        <f t="shared" si="36"/>
        <v>9.1997977597570113</v>
      </c>
      <c r="L60">
        <f t="shared" si="37"/>
        <v>9</v>
      </c>
    </row>
    <row r="61" spans="1:12">
      <c r="A61" t="s">
        <v>9</v>
      </c>
      <c r="B61">
        <v>2974807</v>
      </c>
      <c r="C61">
        <f t="shared" si="28"/>
        <v>27.956575001897885</v>
      </c>
      <c r="D61">
        <f t="shared" si="29"/>
        <v>28</v>
      </c>
      <c r="E61">
        <f t="shared" si="30"/>
        <v>27</v>
      </c>
      <c r="F61">
        <f t="shared" si="31"/>
        <v>28</v>
      </c>
      <c r="G61">
        <f t="shared" si="32"/>
        <v>28.603913461538461</v>
      </c>
      <c r="H61">
        <f t="shared" si="33"/>
        <v>28</v>
      </c>
      <c r="I61">
        <f t="shared" si="34"/>
        <v>27.291807339449541</v>
      </c>
      <c r="J61">
        <f t="shared" si="35"/>
        <v>28</v>
      </c>
      <c r="K61">
        <f t="shared" si="36"/>
        <v>27.956584132223014</v>
      </c>
      <c r="L61">
        <f t="shared" si="37"/>
        <v>28</v>
      </c>
    </row>
    <row r="62" spans="1:12">
      <c r="A62" t="s">
        <v>10</v>
      </c>
      <c r="B62">
        <v>3907738</v>
      </c>
      <c r="C62">
        <f t="shared" si="28"/>
        <v>36.72405318555672</v>
      </c>
      <c r="D62">
        <f t="shared" si="29"/>
        <v>37</v>
      </c>
      <c r="E62">
        <f t="shared" si="30"/>
        <v>36</v>
      </c>
      <c r="F62">
        <f t="shared" si="31"/>
        <v>37</v>
      </c>
      <c r="G62">
        <f t="shared" si="32"/>
        <v>37.574403846153849</v>
      </c>
      <c r="H62">
        <f t="shared" si="33"/>
        <v>37</v>
      </c>
      <c r="I62">
        <f t="shared" si="34"/>
        <v>35.850807339449538</v>
      </c>
      <c r="J62">
        <f t="shared" si="35"/>
        <v>36</v>
      </c>
      <c r="K62">
        <f t="shared" si="36"/>
        <v>36.724065179248569</v>
      </c>
      <c r="L62">
        <f t="shared" si="37"/>
        <v>37</v>
      </c>
    </row>
    <row r="63" spans="1:12">
      <c r="A63" t="s">
        <v>11</v>
      </c>
      <c r="B63">
        <v>28674</v>
      </c>
      <c r="C63">
        <f t="shared" si="28"/>
        <v>0.26947187888304014</v>
      </c>
      <c r="D63">
        <f t="shared" si="29"/>
        <v>0</v>
      </c>
      <c r="E63">
        <f t="shared" si="30"/>
        <v>0</v>
      </c>
      <c r="F63">
        <f t="shared" si="31"/>
        <v>1</v>
      </c>
      <c r="G63">
        <f t="shared" si="32"/>
        <v>0.27571153846153845</v>
      </c>
      <c r="H63">
        <f t="shared" si="33"/>
        <v>0</v>
      </c>
      <c r="I63">
        <f t="shared" si="34"/>
        <v>0.26306422018348624</v>
      </c>
      <c r="J63">
        <f t="shared" si="35"/>
        <v>1</v>
      </c>
      <c r="K63">
        <f t="shared" si="36"/>
        <v>0.26947196688973862</v>
      </c>
      <c r="L63">
        <f t="shared" si="37"/>
        <v>0</v>
      </c>
    </row>
    <row r="64" spans="1:12">
      <c r="A64" t="s">
        <v>12</v>
      </c>
      <c r="B64">
        <v>37360</v>
      </c>
      <c r="C64">
        <f t="shared" si="28"/>
        <v>0.35110097632246562</v>
      </c>
      <c r="D64">
        <f t="shared" si="29"/>
        <v>0</v>
      </c>
      <c r="E64">
        <f t="shared" si="30"/>
        <v>0</v>
      </c>
      <c r="F64">
        <f t="shared" si="31"/>
        <v>1</v>
      </c>
      <c r="G64">
        <f t="shared" si="32"/>
        <v>0.35923076923076924</v>
      </c>
      <c r="H64">
        <f t="shared" si="33"/>
        <v>0</v>
      </c>
      <c r="I64">
        <f t="shared" si="34"/>
        <v>0.34275229357798165</v>
      </c>
      <c r="J64">
        <f t="shared" si="35"/>
        <v>1</v>
      </c>
      <c r="K64">
        <f t="shared" si="36"/>
        <v>0.351101090988374</v>
      </c>
      <c r="L64">
        <f t="shared" si="37"/>
        <v>0</v>
      </c>
    </row>
    <row r="65" spans="1:12">
      <c r="A65" t="s">
        <v>16</v>
      </c>
      <c r="B65">
        <v>26745</v>
      </c>
      <c r="C65">
        <f t="shared" si="28"/>
        <v>0.25134356562484861</v>
      </c>
      <c r="D65">
        <f t="shared" si="29"/>
        <v>0</v>
      </c>
      <c r="E65">
        <f t="shared" si="30"/>
        <v>0</v>
      </c>
      <c r="F65">
        <f t="shared" si="31"/>
        <v>1</v>
      </c>
      <c r="G65">
        <f t="shared" si="32"/>
        <v>0.25716346153846154</v>
      </c>
      <c r="H65">
        <f t="shared" si="33"/>
        <v>0</v>
      </c>
      <c r="I65">
        <f t="shared" si="34"/>
        <v>0.24536697247706421</v>
      </c>
      <c r="J65">
        <f t="shared" si="35"/>
        <v>1</v>
      </c>
      <c r="K65">
        <f t="shared" si="36"/>
        <v>0.25134364771102952</v>
      </c>
      <c r="L65">
        <f t="shared" si="37"/>
        <v>0</v>
      </c>
    </row>
    <row r="67" spans="1:12">
      <c r="A67" t="s">
        <v>13</v>
      </c>
      <c r="B67">
        <f>SUM(B53:B65)</f>
        <v>30007094</v>
      </c>
    </row>
    <row r="69" spans="1:12">
      <c r="A69" t="s">
        <v>14</v>
      </c>
      <c r="B69">
        <v>282</v>
      </c>
      <c r="D69">
        <f>SUM(D53:D65)</f>
        <v>282</v>
      </c>
      <c r="E69">
        <f t="shared" ref="E69:L69" si="38">SUM(E53:E65)</f>
        <v>276</v>
      </c>
      <c r="F69">
        <f t="shared" si="38"/>
        <v>289</v>
      </c>
      <c r="H69">
        <f t="shared" ref="H69:L69" si="39">SUM(H53:H65)</f>
        <v>282</v>
      </c>
      <c r="J69">
        <f t="shared" ref="J69:L69" si="40">SUM(J53:J65)</f>
        <v>282</v>
      </c>
      <c r="L69">
        <f t="shared" ref="L69" si="41">SUM(L53:L65)</f>
        <v>282</v>
      </c>
    </row>
    <row r="70" spans="1:12">
      <c r="A70" t="s">
        <v>15</v>
      </c>
      <c r="B70">
        <f>$B67/$B69</f>
        <v>106408.13475177305</v>
      </c>
      <c r="D70">
        <v>106408.1</v>
      </c>
      <c r="E70">
        <v>104000</v>
      </c>
      <c r="F70">
        <v>109000</v>
      </c>
    </row>
    <row r="71" spans="1:12">
      <c r="A71" t="s">
        <v>21</v>
      </c>
    </row>
    <row r="76" spans="1:12">
      <c r="A76" s="1"/>
      <c r="B76" s="1">
        <v>2006</v>
      </c>
      <c r="C76" t="s">
        <v>17</v>
      </c>
      <c r="D76" t="s">
        <v>20</v>
      </c>
      <c r="E76" t="s">
        <v>18</v>
      </c>
      <c r="F76" t="s">
        <v>19</v>
      </c>
      <c r="G76" s="3" t="s">
        <v>22</v>
      </c>
      <c r="H76" s="3"/>
      <c r="I76" s="3" t="s">
        <v>23</v>
      </c>
      <c r="J76" s="3"/>
      <c r="K76" s="3" t="s">
        <v>24</v>
      </c>
      <c r="L76" s="3"/>
    </row>
    <row r="77" spans="1:12">
      <c r="A77" s="2" t="s">
        <v>0</v>
      </c>
      <c r="B77" s="2">
        <v>31612897</v>
      </c>
    </row>
    <row r="78" spans="1:12">
      <c r="A78" t="s">
        <v>1</v>
      </c>
      <c r="B78">
        <v>505469</v>
      </c>
      <c r="C78">
        <f>$B78/$B$95</f>
        <v>4.5089906818726551</v>
      </c>
      <c r="D78">
        <f>ROUND(C78,0)</f>
        <v>5</v>
      </c>
      <c r="E78">
        <f>FLOOR(C78,1)</f>
        <v>4</v>
      </c>
      <c r="F78">
        <f>CEILING(C78,1)</f>
        <v>5</v>
      </c>
      <c r="G78">
        <f>$B78/$E$95</f>
        <v>4.6119434306569342</v>
      </c>
      <c r="H78">
        <f>FLOOR(G78,1)</f>
        <v>4</v>
      </c>
      <c r="I78">
        <f>$B78/$F$95</f>
        <v>4.4030400696864112</v>
      </c>
      <c r="J78">
        <f>CEILING(I78,1)</f>
        <v>5</v>
      </c>
      <c r="K78">
        <f>$B78/$D$95</f>
        <v>4.5131160714285716</v>
      </c>
      <c r="L78">
        <f>ROUND(K78,0)</f>
        <v>5</v>
      </c>
    </row>
    <row r="79" spans="1:12">
      <c r="A79" t="s">
        <v>2</v>
      </c>
      <c r="B79">
        <v>135851</v>
      </c>
      <c r="C79">
        <f t="shared" ref="C79:C90" si="42">$B79/$B$95</f>
        <v>1.2118466080473422</v>
      </c>
      <c r="D79">
        <f t="shared" ref="D79:D90" si="43">ROUND(C79,0)</f>
        <v>1</v>
      </c>
      <c r="E79">
        <f t="shared" ref="E79:E90" si="44">FLOOR(C79,1)</f>
        <v>1</v>
      </c>
      <c r="F79">
        <f t="shared" ref="F79:F90" si="45">CEILING(C79,1)</f>
        <v>2</v>
      </c>
      <c r="G79">
        <f t="shared" ref="G79:G90" si="46">$B79/$E$95</f>
        <v>1.2395164233576643</v>
      </c>
      <c r="H79">
        <f t="shared" ref="H79:H90" si="47">FLOOR(G79,1)</f>
        <v>1</v>
      </c>
      <c r="I79">
        <f t="shared" ref="I79:I90" si="48">$B79/$F$95</f>
        <v>1.1833710801393729</v>
      </c>
      <c r="J79">
        <f t="shared" ref="J79:J90" si="49">CEILING(I79,1)</f>
        <v>2</v>
      </c>
      <c r="K79">
        <f t="shared" ref="K79:K90" si="50">$B79/$D$95</f>
        <v>1.2129553571428571</v>
      </c>
      <c r="L79">
        <f t="shared" ref="L79:L90" si="51">ROUND(K79,0)</f>
        <v>1</v>
      </c>
    </row>
    <row r="80" spans="1:12">
      <c r="A80" t="s">
        <v>3</v>
      </c>
      <c r="B80">
        <v>913462</v>
      </c>
      <c r="C80">
        <f t="shared" si="42"/>
        <v>8.1484554863794987</v>
      </c>
      <c r="D80">
        <f t="shared" si="43"/>
        <v>8</v>
      </c>
      <c r="E80">
        <f t="shared" si="44"/>
        <v>8</v>
      </c>
      <c r="F80">
        <f t="shared" si="45"/>
        <v>9</v>
      </c>
      <c r="G80">
        <f t="shared" si="46"/>
        <v>8.3345072992700722</v>
      </c>
      <c r="H80">
        <f t="shared" si="47"/>
        <v>8</v>
      </c>
      <c r="I80">
        <f t="shared" si="48"/>
        <v>7.9569860627177702</v>
      </c>
      <c r="J80">
        <f t="shared" si="49"/>
        <v>8</v>
      </c>
      <c r="K80">
        <f t="shared" si="50"/>
        <v>8.1559107142857137</v>
      </c>
      <c r="L80">
        <f t="shared" si="51"/>
        <v>8</v>
      </c>
    </row>
    <row r="81" spans="1:12">
      <c r="A81" t="s">
        <v>4</v>
      </c>
      <c r="B81">
        <v>729997</v>
      </c>
      <c r="C81">
        <f t="shared" si="42"/>
        <v>6.5118724803993766</v>
      </c>
      <c r="D81">
        <f t="shared" si="43"/>
        <v>7</v>
      </c>
      <c r="E81">
        <f t="shared" si="44"/>
        <v>6</v>
      </c>
      <c r="F81">
        <f t="shared" si="45"/>
        <v>7</v>
      </c>
      <c r="G81">
        <f t="shared" si="46"/>
        <v>6.6605565693430657</v>
      </c>
      <c r="H81">
        <f t="shared" si="47"/>
        <v>6</v>
      </c>
      <c r="I81">
        <f t="shared" si="48"/>
        <v>6.3588588850174217</v>
      </c>
      <c r="J81">
        <f t="shared" si="49"/>
        <v>7</v>
      </c>
      <c r="K81">
        <f t="shared" si="50"/>
        <v>6.5178303571428575</v>
      </c>
      <c r="L81">
        <f t="shared" si="51"/>
        <v>7</v>
      </c>
    </row>
    <row r="82" spans="1:12">
      <c r="A82" t="s">
        <v>5</v>
      </c>
      <c r="B82">
        <v>7546131</v>
      </c>
      <c r="C82">
        <f t="shared" si="42"/>
        <v>67.314581830320705</v>
      </c>
      <c r="D82">
        <f t="shared" si="43"/>
        <v>67</v>
      </c>
      <c r="E82">
        <f t="shared" si="44"/>
        <v>67</v>
      </c>
      <c r="F82">
        <f t="shared" si="45"/>
        <v>68</v>
      </c>
      <c r="G82">
        <f t="shared" si="46"/>
        <v>68.851560218978108</v>
      </c>
      <c r="H82">
        <f t="shared" si="47"/>
        <v>68</v>
      </c>
      <c r="I82">
        <f t="shared" si="48"/>
        <v>65.732848432055746</v>
      </c>
      <c r="J82">
        <f t="shared" si="49"/>
        <v>66</v>
      </c>
      <c r="K82">
        <f t="shared" si="50"/>
        <v>67.37616964285715</v>
      </c>
      <c r="L82">
        <f t="shared" si="51"/>
        <v>67</v>
      </c>
    </row>
    <row r="83" spans="1:12">
      <c r="A83" t="s">
        <v>6</v>
      </c>
      <c r="B83">
        <v>12160282</v>
      </c>
      <c r="C83">
        <f t="shared" si="42"/>
        <v>108.47470018328279</v>
      </c>
      <c r="D83">
        <f t="shared" si="43"/>
        <v>108</v>
      </c>
      <c r="E83">
        <f t="shared" si="44"/>
        <v>108</v>
      </c>
      <c r="F83">
        <f t="shared" si="45"/>
        <v>109</v>
      </c>
      <c r="G83">
        <f t="shared" si="46"/>
        <v>110.95147810218978</v>
      </c>
      <c r="H83">
        <f t="shared" si="47"/>
        <v>110</v>
      </c>
      <c r="I83">
        <f t="shared" si="48"/>
        <v>105.92580139372822</v>
      </c>
      <c r="J83">
        <f t="shared" si="49"/>
        <v>106</v>
      </c>
      <c r="K83">
        <f t="shared" si="50"/>
        <v>108.57394642857143</v>
      </c>
      <c r="L83">
        <f t="shared" si="51"/>
        <v>109</v>
      </c>
    </row>
    <row r="84" spans="1:12">
      <c r="A84" t="s">
        <v>7</v>
      </c>
      <c r="B84">
        <v>1148401</v>
      </c>
      <c r="C84">
        <f t="shared" si="42"/>
        <v>10.244207672583757</v>
      </c>
      <c r="D84">
        <f t="shared" si="43"/>
        <v>10</v>
      </c>
      <c r="E84">
        <f t="shared" si="44"/>
        <v>10</v>
      </c>
      <c r="F84">
        <f t="shared" si="45"/>
        <v>11</v>
      </c>
      <c r="G84">
        <f t="shared" si="46"/>
        <v>10.478111313868613</v>
      </c>
      <c r="H84">
        <f t="shared" si="47"/>
        <v>10</v>
      </c>
      <c r="I84">
        <f t="shared" si="48"/>
        <v>10.003493031358886</v>
      </c>
      <c r="J84">
        <f t="shared" si="49"/>
        <v>11</v>
      </c>
      <c r="K84">
        <f t="shared" si="50"/>
        <v>10.253580357142857</v>
      </c>
      <c r="L84">
        <f t="shared" si="51"/>
        <v>10</v>
      </c>
    </row>
    <row r="85" spans="1:12">
      <c r="A85" t="s">
        <v>8</v>
      </c>
      <c r="B85">
        <v>968157</v>
      </c>
      <c r="C85">
        <f t="shared" si="42"/>
        <v>8.6363573069560822</v>
      </c>
      <c r="D85">
        <f t="shared" si="43"/>
        <v>9</v>
      </c>
      <c r="E85">
        <f t="shared" si="44"/>
        <v>8</v>
      </c>
      <c r="F85">
        <f t="shared" si="45"/>
        <v>9</v>
      </c>
      <c r="G85">
        <f t="shared" si="46"/>
        <v>8.833549270072993</v>
      </c>
      <c r="H85">
        <f t="shared" si="47"/>
        <v>8</v>
      </c>
      <c r="I85">
        <f t="shared" si="48"/>
        <v>8.4334233449477356</v>
      </c>
      <c r="J85">
        <f t="shared" si="49"/>
        <v>9</v>
      </c>
      <c r="K85">
        <f t="shared" si="50"/>
        <v>8.6442589285714284</v>
      </c>
      <c r="L85">
        <f t="shared" si="51"/>
        <v>9</v>
      </c>
    </row>
    <row r="86" spans="1:12">
      <c r="A86" t="s">
        <v>9</v>
      </c>
      <c r="B86">
        <v>3290350</v>
      </c>
      <c r="C86">
        <f t="shared" si="42"/>
        <v>29.351270780403329</v>
      </c>
      <c r="D86">
        <f t="shared" si="43"/>
        <v>29</v>
      </c>
      <c r="E86">
        <f t="shared" si="44"/>
        <v>29</v>
      </c>
      <c r="F86">
        <f t="shared" si="45"/>
        <v>30</v>
      </c>
      <c r="G86">
        <f t="shared" si="46"/>
        <v>30.021441605839417</v>
      </c>
      <c r="H86">
        <f t="shared" si="47"/>
        <v>30</v>
      </c>
      <c r="I86">
        <f t="shared" si="48"/>
        <v>28.661585365853657</v>
      </c>
      <c r="J86">
        <f t="shared" si="49"/>
        <v>29</v>
      </c>
      <c r="K86">
        <f t="shared" si="50"/>
        <v>29.378125000000001</v>
      </c>
      <c r="L86">
        <f t="shared" si="51"/>
        <v>29</v>
      </c>
    </row>
    <row r="87" spans="1:12">
      <c r="A87" t="s">
        <v>10</v>
      </c>
      <c r="B87">
        <v>4113487</v>
      </c>
      <c r="C87">
        <f t="shared" si="42"/>
        <v>36.69399024075522</v>
      </c>
      <c r="D87">
        <f t="shared" si="43"/>
        <v>37</v>
      </c>
      <c r="E87">
        <f t="shared" si="44"/>
        <v>36</v>
      </c>
      <c r="F87">
        <f t="shared" si="45"/>
        <v>37</v>
      </c>
      <c r="G87">
        <f t="shared" si="46"/>
        <v>37.531815693430659</v>
      </c>
      <c r="H87">
        <f t="shared" si="47"/>
        <v>37</v>
      </c>
      <c r="I87">
        <f t="shared" si="48"/>
        <v>35.831768292682924</v>
      </c>
      <c r="J87">
        <f t="shared" si="49"/>
        <v>36</v>
      </c>
      <c r="K87">
        <f t="shared" si="50"/>
        <v>36.727562499999998</v>
      </c>
      <c r="L87">
        <f t="shared" si="51"/>
        <v>37</v>
      </c>
    </row>
    <row r="88" spans="1:12">
      <c r="A88" t="s">
        <v>11</v>
      </c>
      <c r="B88">
        <v>30372</v>
      </c>
      <c r="C88">
        <f t="shared" si="42"/>
        <v>0.27093069009145226</v>
      </c>
      <c r="D88">
        <f t="shared" si="43"/>
        <v>0</v>
      </c>
      <c r="E88">
        <f t="shared" si="44"/>
        <v>0</v>
      </c>
      <c r="F88">
        <f t="shared" si="45"/>
        <v>1</v>
      </c>
      <c r="G88">
        <f t="shared" si="46"/>
        <v>0.27711678832116787</v>
      </c>
      <c r="H88">
        <f t="shared" si="47"/>
        <v>0</v>
      </c>
      <c r="I88">
        <f t="shared" si="48"/>
        <v>0.26456445993031358</v>
      </c>
      <c r="J88">
        <f t="shared" si="49"/>
        <v>1</v>
      </c>
      <c r="K88">
        <f t="shared" si="50"/>
        <v>0.27117857142857144</v>
      </c>
      <c r="L88">
        <f t="shared" si="51"/>
        <v>0</v>
      </c>
    </row>
    <row r="89" spans="1:12">
      <c r="A89" t="s">
        <v>12</v>
      </c>
      <c r="B89">
        <v>41464</v>
      </c>
      <c r="C89">
        <f t="shared" si="42"/>
        <v>0.36987587692453494</v>
      </c>
      <c r="D89">
        <f t="shared" si="43"/>
        <v>0</v>
      </c>
      <c r="E89">
        <f t="shared" si="44"/>
        <v>0</v>
      </c>
      <c r="F89">
        <f t="shared" si="45"/>
        <v>1</v>
      </c>
      <c r="G89">
        <f t="shared" si="46"/>
        <v>0.37832116788321168</v>
      </c>
      <c r="H89">
        <f t="shared" si="47"/>
        <v>0</v>
      </c>
      <c r="I89">
        <f t="shared" si="48"/>
        <v>0.36118466898954704</v>
      </c>
      <c r="J89">
        <f t="shared" si="49"/>
        <v>1</v>
      </c>
      <c r="K89">
        <f t="shared" si="50"/>
        <v>0.37021428571428572</v>
      </c>
      <c r="L89">
        <f t="shared" si="51"/>
        <v>0</v>
      </c>
    </row>
    <row r="90" spans="1:12">
      <c r="A90" t="s">
        <v>16</v>
      </c>
      <c r="B90">
        <v>29474</v>
      </c>
      <c r="C90">
        <f t="shared" si="42"/>
        <v>0.26292016198325641</v>
      </c>
      <c r="D90">
        <f t="shared" si="43"/>
        <v>0</v>
      </c>
      <c r="E90">
        <f t="shared" si="44"/>
        <v>0</v>
      </c>
      <c r="F90">
        <f t="shared" si="45"/>
        <v>1</v>
      </c>
      <c r="G90">
        <f t="shared" si="46"/>
        <v>0.26892335766423359</v>
      </c>
      <c r="H90">
        <f t="shared" si="47"/>
        <v>0</v>
      </c>
      <c r="I90">
        <f>$B90/$F$95</f>
        <v>0.25674216027874563</v>
      </c>
      <c r="J90">
        <f t="shared" si="49"/>
        <v>1</v>
      </c>
      <c r="K90">
        <f t="shared" si="50"/>
        <v>0.2631607142857143</v>
      </c>
      <c r="L90">
        <f t="shared" si="51"/>
        <v>0</v>
      </c>
    </row>
    <row r="92" spans="1:12">
      <c r="A92" t="s">
        <v>13</v>
      </c>
      <c r="B92">
        <f>SUM(B78:B90)</f>
        <v>31612897</v>
      </c>
    </row>
    <row r="94" spans="1:12">
      <c r="A94" t="s">
        <v>14</v>
      </c>
      <c r="B94">
        <v>282</v>
      </c>
      <c r="D94">
        <f>SUM(D78:D90)</f>
        <v>281</v>
      </c>
      <c r="E94">
        <f t="shared" ref="E94:L94" si="52">SUM(E78:E90)</f>
        <v>277</v>
      </c>
      <c r="F94">
        <f t="shared" si="52"/>
        <v>290</v>
      </c>
      <c r="H94">
        <f t="shared" si="52"/>
        <v>282</v>
      </c>
      <c r="J94">
        <f t="shared" si="52"/>
        <v>282</v>
      </c>
      <c r="L94">
        <f t="shared" si="52"/>
        <v>282</v>
      </c>
    </row>
    <row r="95" spans="1:12">
      <c r="A95" t="s">
        <v>15</v>
      </c>
      <c r="B95">
        <f>$B92/$B94</f>
        <v>112102.47163120567</v>
      </c>
      <c r="D95">
        <v>112000</v>
      </c>
      <c r="E95">
        <v>109600</v>
      </c>
      <c r="F95">
        <v>114800</v>
      </c>
    </row>
    <row r="96" spans="1:12">
      <c r="A96" t="s">
        <v>21</v>
      </c>
    </row>
  </sheetData>
  <mergeCells count="12">
    <mergeCell ref="G26:H26"/>
    <mergeCell ref="I26:J26"/>
    <mergeCell ref="K26:L26"/>
    <mergeCell ref="G1:H1"/>
    <mergeCell ref="I1:J1"/>
    <mergeCell ref="K1:L1"/>
    <mergeCell ref="G76:H76"/>
    <mergeCell ref="I76:J76"/>
    <mergeCell ref="K76:L76"/>
    <mergeCell ref="G51:H51"/>
    <mergeCell ref="I51:J51"/>
    <mergeCell ref="K51:L51"/>
  </mergeCells>
  <conditionalFormatting sqref="H4:H14">
    <cfRule type="expression" dxfId="97" priority="50">
      <formula>"&lt;$f3"</formula>
    </cfRule>
    <cfRule type="expression" dxfId="96" priority="49">
      <formula>"&lt;$e3"</formula>
    </cfRule>
  </conditionalFormatting>
  <conditionalFormatting sqref="H3:H14">
    <cfRule type="cellIs" dxfId="95" priority="46" operator="greaterThan">
      <formula>$F3</formula>
    </cfRule>
    <cfRule type="cellIs" dxfId="94" priority="45" operator="lessThan">
      <formula>$E3</formula>
    </cfRule>
  </conditionalFormatting>
  <conditionalFormatting sqref="J4:J14">
    <cfRule type="expression" dxfId="86" priority="43">
      <formula>"&lt;$e3"</formula>
    </cfRule>
    <cfRule type="expression" dxfId="87" priority="44">
      <formula>"&lt;$f3"</formula>
    </cfRule>
  </conditionalFormatting>
  <conditionalFormatting sqref="J3:J14">
    <cfRule type="cellIs" dxfId="82" priority="41" operator="lessThan">
      <formula>$E3</formula>
    </cfRule>
    <cfRule type="cellIs" dxfId="83" priority="42" operator="greaterThan">
      <formula>$F3</formula>
    </cfRule>
  </conditionalFormatting>
  <conditionalFormatting sqref="L4:L14">
    <cfRule type="expression" dxfId="78" priority="39">
      <formula>"&lt;$e3"</formula>
    </cfRule>
    <cfRule type="expression" dxfId="79" priority="40">
      <formula>"&lt;$f3"</formula>
    </cfRule>
  </conditionalFormatting>
  <conditionalFormatting sqref="L3:L14">
    <cfRule type="cellIs" dxfId="74" priority="37" operator="lessThan">
      <formula>$E3</formula>
    </cfRule>
    <cfRule type="cellIs" dxfId="75" priority="38" operator="greaterThan">
      <formula>$F3</formula>
    </cfRule>
  </conditionalFormatting>
  <conditionalFormatting sqref="H29:H39">
    <cfRule type="expression" dxfId="70" priority="35">
      <formula>"&lt;$e3"</formula>
    </cfRule>
    <cfRule type="expression" dxfId="71" priority="36">
      <formula>"&lt;$f3"</formula>
    </cfRule>
  </conditionalFormatting>
  <conditionalFormatting sqref="H28:H39">
    <cfRule type="cellIs" dxfId="66" priority="33" operator="lessThan">
      <formula>$E28</formula>
    </cfRule>
    <cfRule type="cellIs" dxfId="67" priority="34" operator="greaterThan">
      <formula>$F28</formula>
    </cfRule>
  </conditionalFormatting>
  <conditionalFormatting sqref="J29:J39">
    <cfRule type="expression" dxfId="62" priority="31">
      <formula>"&lt;$e3"</formula>
    </cfRule>
    <cfRule type="expression" dxfId="63" priority="32">
      <formula>"&lt;$f3"</formula>
    </cfRule>
  </conditionalFormatting>
  <conditionalFormatting sqref="J28:J39">
    <cfRule type="cellIs" dxfId="58" priority="29" operator="lessThan">
      <formula>$E28</formula>
    </cfRule>
    <cfRule type="cellIs" dxfId="59" priority="30" operator="greaterThan">
      <formula>$F28</formula>
    </cfRule>
  </conditionalFormatting>
  <conditionalFormatting sqref="L29:L39">
    <cfRule type="expression" dxfId="54" priority="27">
      <formula>"&lt;$e3"</formula>
    </cfRule>
    <cfRule type="expression" dxfId="55" priority="28">
      <formula>"&lt;$f3"</formula>
    </cfRule>
  </conditionalFormatting>
  <conditionalFormatting sqref="L28:L39">
    <cfRule type="cellIs" dxfId="50" priority="25" operator="lessThan">
      <formula>$E28</formula>
    </cfRule>
    <cfRule type="cellIs" dxfId="51" priority="26" operator="greaterThan">
      <formula>$F28</formula>
    </cfRule>
  </conditionalFormatting>
  <conditionalFormatting sqref="H54:H64">
    <cfRule type="expression" dxfId="46" priority="23">
      <formula>"&lt;$e3"</formula>
    </cfRule>
    <cfRule type="expression" dxfId="47" priority="24">
      <formula>"&lt;$f3"</formula>
    </cfRule>
  </conditionalFormatting>
  <conditionalFormatting sqref="H53:H65">
    <cfRule type="cellIs" dxfId="42" priority="21" operator="lessThan">
      <formula>$E53</formula>
    </cfRule>
    <cfRule type="cellIs" dxfId="43" priority="22" operator="greaterThan">
      <formula>$F53</formula>
    </cfRule>
  </conditionalFormatting>
  <conditionalFormatting sqref="J54:J64">
    <cfRule type="expression" dxfId="38" priority="19">
      <formula>"&lt;$e3"</formula>
    </cfRule>
    <cfRule type="expression" dxfId="39" priority="20">
      <formula>"&lt;$f3"</formula>
    </cfRule>
  </conditionalFormatting>
  <conditionalFormatting sqref="J53:J65">
    <cfRule type="cellIs" dxfId="34" priority="17" operator="lessThan">
      <formula>$E53</formula>
    </cfRule>
    <cfRule type="cellIs" dxfId="35" priority="18" operator="greaterThan">
      <formula>$F53</formula>
    </cfRule>
  </conditionalFormatting>
  <conditionalFormatting sqref="L54:L64">
    <cfRule type="expression" dxfId="30" priority="15">
      <formula>"&lt;$e3"</formula>
    </cfRule>
    <cfRule type="expression" dxfId="31" priority="16">
      <formula>"&lt;$f3"</formula>
    </cfRule>
  </conditionalFormatting>
  <conditionalFormatting sqref="L53:L65">
    <cfRule type="cellIs" dxfId="26" priority="13" operator="lessThan">
      <formula>$E53</formula>
    </cfRule>
    <cfRule type="cellIs" dxfId="27" priority="14" operator="greaterThan">
      <formula>$F53</formula>
    </cfRule>
  </conditionalFormatting>
  <conditionalFormatting sqref="H79:H89">
    <cfRule type="expression" dxfId="22" priority="11">
      <formula>"&lt;$e3"</formula>
    </cfRule>
    <cfRule type="expression" dxfId="23" priority="12">
      <formula>"&lt;$f3"</formula>
    </cfRule>
  </conditionalFormatting>
  <conditionalFormatting sqref="H78:H90">
    <cfRule type="cellIs" dxfId="18" priority="9" operator="lessThan">
      <formula>$E78</formula>
    </cfRule>
    <cfRule type="cellIs" dxfId="19" priority="10" operator="greaterThan">
      <formula>$F78</formula>
    </cfRule>
  </conditionalFormatting>
  <conditionalFormatting sqref="J79:J89">
    <cfRule type="expression" dxfId="14" priority="7">
      <formula>"&lt;$e3"</formula>
    </cfRule>
    <cfRule type="expression" dxfId="15" priority="8">
      <formula>"&lt;$f3"</formula>
    </cfRule>
  </conditionalFormatting>
  <conditionalFormatting sqref="J78:J90">
    <cfRule type="cellIs" dxfId="10" priority="5" operator="lessThan">
      <formula>$E78</formula>
    </cfRule>
    <cfRule type="cellIs" dxfId="11" priority="6" operator="greaterThan">
      <formula>$F78</formula>
    </cfRule>
  </conditionalFormatting>
  <conditionalFormatting sqref="L79:L89">
    <cfRule type="expression" dxfId="6" priority="3">
      <formula>"&lt;$e3"</formula>
    </cfRule>
    <cfRule type="expression" dxfId="7" priority="4">
      <formula>"&lt;$f3"</formula>
    </cfRule>
  </conditionalFormatting>
  <conditionalFormatting sqref="L78:L90">
    <cfRule type="cellIs" dxfId="2" priority="1" operator="lessThan">
      <formula>$E78</formula>
    </cfRule>
    <cfRule type="cellIs" dxfId="3" priority="2" operator="greaterThan">
      <formula>$F78</formula>
    </cfRule>
  </conditionalFormatting>
  <pageMargins left="0.7" right="0.16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cp:lastPrinted>2008-03-13T20:56:22Z</cp:lastPrinted>
  <dcterms:created xsi:type="dcterms:W3CDTF">2008-03-13T18:01:36Z</dcterms:created>
  <dcterms:modified xsi:type="dcterms:W3CDTF">2008-03-13T20:57:28Z</dcterms:modified>
</cp:coreProperties>
</file>