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05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7" i="1"/>
  <c r="B17" l="1"/>
  <c r="B20" l="1"/>
  <c r="D20" s="1"/>
  <c r="K4"/>
  <c r="K5"/>
  <c r="K6"/>
  <c r="K7"/>
  <c r="K8"/>
  <c r="K9"/>
  <c r="K10"/>
  <c r="K11"/>
  <c r="K12"/>
  <c r="K13"/>
  <c r="K14"/>
  <c r="K3"/>
  <c r="I4"/>
  <c r="I5"/>
  <c r="I6"/>
  <c r="I7"/>
  <c r="I8"/>
  <c r="I9"/>
  <c r="I10"/>
  <c r="I11"/>
  <c r="I12"/>
  <c r="I13"/>
  <c r="I14"/>
  <c r="I3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3"/>
  <c r="L14"/>
  <c r="J14"/>
  <c r="L13"/>
  <c r="J13"/>
  <c r="L12"/>
  <c r="J12"/>
  <c r="L11"/>
  <c r="J11"/>
  <c r="L10"/>
  <c r="J10"/>
  <c r="L9"/>
  <c r="J9"/>
  <c r="L8"/>
  <c r="J8"/>
  <c r="L7"/>
  <c r="J7"/>
  <c r="L6"/>
  <c r="J6"/>
  <c r="L5"/>
  <c r="J5"/>
  <c r="L4"/>
  <c r="J4"/>
  <c r="L3"/>
  <c r="L19" s="1"/>
  <c r="J3"/>
  <c r="H3"/>
  <c r="H17" s="1"/>
  <c r="J19" l="1"/>
  <c r="J17"/>
  <c r="C4"/>
  <c r="F4" s="1"/>
  <c r="C5"/>
  <c r="F5" s="1"/>
  <c r="C6"/>
  <c r="F6" s="1"/>
  <c r="C7"/>
  <c r="F7" s="1"/>
  <c r="C8"/>
  <c r="F8" s="1"/>
  <c r="C9"/>
  <c r="F9" s="1"/>
  <c r="C10"/>
  <c r="F10" s="1"/>
  <c r="C11"/>
  <c r="F11" s="1"/>
  <c r="C12"/>
  <c r="F12" s="1"/>
  <c r="C13"/>
  <c r="F13" s="1"/>
  <c r="C14"/>
  <c r="F14" s="1"/>
  <c r="C3"/>
  <c r="F3" s="1"/>
  <c r="F19" s="1"/>
  <c r="H19"/>
  <c r="D3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E19" l="1"/>
  <c r="D19"/>
</calcChain>
</file>

<file path=xl/sharedStrings.xml><?xml version="1.0" encoding="utf-8"?>
<sst xmlns="http://schemas.openxmlformats.org/spreadsheetml/2006/main" count="25" uniqueCount="25">
  <si>
    <t>Canada</t>
  </si>
  <si>
    <t>Newfoundland/Labrador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</si>
  <si>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</si>
  <si>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</si>
  <si>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</si>
  <si>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</si>
  <si>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</si>
  <si>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</si>
  <si>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</si>
  <si>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</si>
  <si>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</si>
  <si>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T.</t>
  </si>
  <si>
    <t>Northwest T.</t>
  </si>
  <si>
    <t>Totals</t>
  </si>
  <si>
    <t>Seats overall</t>
  </si>
  <si>
    <t>Standard divisor</t>
  </si>
  <si>
    <t>Nunavut T.</t>
  </si>
  <si>
    <t>quota</t>
  </si>
  <si>
    <t>Lower</t>
  </si>
  <si>
    <t>Upper</t>
  </si>
  <si>
    <t>Rounded</t>
  </si>
  <si>
    <t>Modified divisor</t>
  </si>
  <si>
    <t>Jefferson</t>
  </si>
  <si>
    <t>Adams</t>
  </si>
  <si>
    <t>Webster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</si>
</sst>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F21" sqref="F21"/>
    </sheetView>
  </sheetViews>
  <sheetFormatPr defaultRowHeight="15"/>
  <cols>
    <col min="1" max="1" width="23.28515625" bestFit="1" customWidth="1"/>
    <col min="2" max="2" width="11" bestFit="1" customWidth="1"/>
    <col min="3" max="3" width="13.140625" customWidth="1"/>
  </cols>
  <sheetData>
    <row r="1" spans="1:12">
      <c r="A1" s="1"/>
      <c r="B1" s="1">
        <v>1991</v>
      </c>
      <c r="C1" t="s">
        <v>17</v>
      </c>
      <c r="D1" t="s">
        <v>20</v>
      </c>
      <c r="E1" t="s">
        <v>18</v>
      </c>
      <c r="F1" t="s">
        <v>19</v>
      </c>
      <c r="G1" s="3" t="s">
        <v>22</v>
      </c>
      <c r="H1" s="3"/>
      <c r="I1" s="3" t="s">
        <v>23</v>
      </c>
      <c r="J1" s="3"/>
      <c r="K1" s="3" t="s">
        <v>24</v>
      </c>
      <c r="L1" s="3"/>
    </row>
    <row r="2" spans="1:12">
      <c r="A2" s="2" t="s">
        <v>0</v>
      </c>
      <c r="B2" s="2">
        <v>27296859</v>
      </c>
    </row>
    <row r="3" spans="1:12">
      <c r="A3" t="s">
        <v>1</v>
      </c>
      <c r="B3">
        <v>568474</v>
      </c>
      <c r="C3">
        <f>$B3/$B$20</f>
        <v>4.2982082753939146</v>
      </c>
      <c r="D3">
        <f>ROUND(C3,0)</f>
        <v>4</v>
      </c>
      <c r="E3">
        <f>FLOOR(C3,1)</f>
        <v>4</v>
      </c>
      <c r="F3">
        <f>CEILING(C3,1)</f>
        <v>5</v>
      </c>
      <c r="G3">
        <f>$B3/$E$20</f>
        <v>4.3829915188897459</v>
      </c>
      <c r="H3">
        <f>FLOOR(G3,1)</f>
        <v>4</v>
      </c>
      <c r="I3">
        <f>$B3/$F$20</f>
        <v>4.1953800738007381</v>
      </c>
      <c r="J3">
        <f>CEILING(I3,1)</f>
        <v>5</v>
      </c>
      <c r="K3">
        <f>$B3/$D$20</f>
        <v>4.3176376447954947</v>
      </c>
      <c r="L3">
        <f>ROUND(K3,0)</f>
        <v>4</v>
      </c>
    </row>
    <row r="4" spans="1:12">
      <c r="A4" t="s">
        <v>2</v>
      </c>
      <c r="B4">
        <v>129765</v>
      </c>
      <c r="C4">
        <f t="shared" ref="C4:C14" si="0">$B4/$B$20</f>
        <v>0.9811477690386744</v>
      </c>
      <c r="D4">
        <f t="shared" ref="D4:D14" si="1">ROUND(C4,0)</f>
        <v>1</v>
      </c>
      <c r="E4">
        <f t="shared" ref="E4:E14" si="2">FLOOR(C4,1)</f>
        <v>0</v>
      </c>
      <c r="F4">
        <f t="shared" ref="F4:F14" si="3">CEILING(C4,1)</f>
        <v>1</v>
      </c>
      <c r="G4">
        <f t="shared" ref="G4:G14" si="4">$B4/$E$20</f>
        <v>1.0005011565150348</v>
      </c>
      <c r="H4">
        <f t="shared" ref="H4:H14" si="5">FLOOR(G4,1)</f>
        <v>1</v>
      </c>
      <c r="I4">
        <f t="shared" ref="I4:I14" si="6">$B4/$F$20</f>
        <v>0.95767527675276753</v>
      </c>
      <c r="J4">
        <f t="shared" ref="J4:J14" si="7">CEILING(I4,1)</f>
        <v>1</v>
      </c>
      <c r="K4">
        <f t="shared" ref="K4:K14" si="8">$B4/$D$20</f>
        <v>0.9855828920529125</v>
      </c>
      <c r="L4">
        <f t="shared" ref="L4:L14" si="9">ROUND(K4,0)</f>
        <v>1</v>
      </c>
    </row>
    <row r="5" spans="1:12">
      <c r="A5" t="s">
        <v>3</v>
      </c>
      <c r="B5">
        <v>899942</v>
      </c>
      <c r="C5">
        <f t="shared" si="0"/>
        <v>6.8044240401048253</v>
      </c>
      <c r="D5">
        <f t="shared" si="1"/>
        <v>7</v>
      </c>
      <c r="E5">
        <f t="shared" si="2"/>
        <v>6</v>
      </c>
      <c r="F5">
        <f t="shared" si="3"/>
        <v>7</v>
      </c>
      <c r="G5">
        <f t="shared" si="4"/>
        <v>6.9386430223592903</v>
      </c>
      <c r="H5">
        <f t="shared" si="5"/>
        <v>6</v>
      </c>
      <c r="I5">
        <f t="shared" si="6"/>
        <v>6.6416383763837636</v>
      </c>
      <c r="J5">
        <f t="shared" si="7"/>
        <v>7</v>
      </c>
      <c r="K5">
        <f t="shared" si="8"/>
        <v>6.8351823607281021</v>
      </c>
      <c r="L5">
        <f t="shared" si="9"/>
        <v>7</v>
      </c>
    </row>
    <row r="6" spans="1:12">
      <c r="A6" t="s">
        <v>4</v>
      </c>
      <c r="B6">
        <v>723900</v>
      </c>
      <c r="C6">
        <f t="shared" si="0"/>
        <v>5.4733777983824323</v>
      </c>
      <c r="D6">
        <f t="shared" si="1"/>
        <v>5</v>
      </c>
      <c r="E6">
        <f t="shared" si="2"/>
        <v>5</v>
      </c>
      <c r="F6">
        <f t="shared" si="3"/>
        <v>6</v>
      </c>
      <c r="G6">
        <f t="shared" si="4"/>
        <v>5.581341557440247</v>
      </c>
      <c r="H6">
        <f t="shared" si="5"/>
        <v>5</v>
      </c>
      <c r="I6">
        <f t="shared" si="6"/>
        <v>5.3424354243542433</v>
      </c>
      <c r="J6">
        <f t="shared" si="7"/>
        <v>6</v>
      </c>
      <c r="K6">
        <f t="shared" si="8"/>
        <v>5.4981193353916948</v>
      </c>
      <c r="L6">
        <f t="shared" si="9"/>
        <v>5</v>
      </c>
    </row>
    <row r="7" spans="1:12">
      <c r="A7" t="s">
        <v>5</v>
      </c>
      <c r="B7">
        <v>6895963</v>
      </c>
      <c r="C7">
        <f t="shared" si="0"/>
        <v>52.140089491182088</v>
      </c>
      <c r="D7">
        <f t="shared" si="1"/>
        <v>52</v>
      </c>
      <c r="E7">
        <f t="shared" si="2"/>
        <v>52</v>
      </c>
      <c r="F7">
        <f t="shared" si="3"/>
        <v>53</v>
      </c>
      <c r="G7">
        <f t="shared" si="4"/>
        <v>53.168565921356979</v>
      </c>
      <c r="H7">
        <f t="shared" si="5"/>
        <v>53</v>
      </c>
      <c r="I7">
        <f t="shared" si="6"/>
        <v>50.892715867158671</v>
      </c>
      <c r="J7">
        <f t="shared" si="7"/>
        <v>51</v>
      </c>
      <c r="K7">
        <f t="shared" si="8"/>
        <v>52.375780503447601</v>
      </c>
      <c r="L7">
        <f t="shared" si="9"/>
        <v>52</v>
      </c>
    </row>
    <row r="8" spans="1:12">
      <c r="A8" t="s">
        <v>6</v>
      </c>
      <c r="B8">
        <v>20084885</v>
      </c>
      <c r="C8">
        <f t="shared" si="0"/>
        <v>151.86098030399828</v>
      </c>
      <c r="D8">
        <f t="shared" si="1"/>
        <v>152</v>
      </c>
      <c r="E8">
        <f t="shared" si="2"/>
        <v>151</v>
      </c>
      <c r="F8">
        <f t="shared" si="3"/>
        <v>152</v>
      </c>
      <c r="G8">
        <f t="shared" si="4"/>
        <v>154.8564764841943</v>
      </c>
      <c r="H8">
        <f t="shared" si="5"/>
        <v>154</v>
      </c>
      <c r="I8">
        <f t="shared" si="6"/>
        <v>148.2279335793358</v>
      </c>
      <c r="J8">
        <f t="shared" si="7"/>
        <v>149</v>
      </c>
      <c r="K8">
        <f t="shared" si="8"/>
        <v>152.54744380110324</v>
      </c>
      <c r="L8">
        <f t="shared" si="9"/>
        <v>153</v>
      </c>
    </row>
    <row r="9" spans="1:12">
      <c r="A9" t="s">
        <v>7</v>
      </c>
      <c r="B9">
        <v>1091942</v>
      </c>
      <c r="C9">
        <f t="shared" si="0"/>
        <v>8.256128056252674</v>
      </c>
      <c r="D9">
        <f t="shared" si="1"/>
        <v>8</v>
      </c>
      <c r="E9">
        <f t="shared" si="2"/>
        <v>8</v>
      </c>
      <c r="F9">
        <f t="shared" si="3"/>
        <v>9</v>
      </c>
      <c r="G9">
        <f t="shared" si="4"/>
        <v>8.4189822667694685</v>
      </c>
      <c r="H9">
        <f t="shared" si="5"/>
        <v>8</v>
      </c>
      <c r="I9">
        <f t="shared" si="6"/>
        <v>8.0586125461254614</v>
      </c>
      <c r="J9">
        <f t="shared" si="7"/>
        <v>9</v>
      </c>
      <c r="K9">
        <f t="shared" si="8"/>
        <v>8.2934485748394504</v>
      </c>
      <c r="L9">
        <f t="shared" si="9"/>
        <v>8</v>
      </c>
    </row>
    <row r="10" spans="1:12">
      <c r="A10" t="s">
        <v>8</v>
      </c>
      <c r="B10">
        <v>988928</v>
      </c>
      <c r="C10">
        <f t="shared" si="0"/>
        <v>7.4772434858388488</v>
      </c>
      <c r="D10">
        <f t="shared" si="1"/>
        <v>7</v>
      </c>
      <c r="E10">
        <f t="shared" si="2"/>
        <v>7</v>
      </c>
      <c r="F10">
        <f t="shared" si="3"/>
        <v>8</v>
      </c>
      <c r="G10">
        <f t="shared" si="4"/>
        <v>7.62473400154202</v>
      </c>
      <c r="H10">
        <f t="shared" si="5"/>
        <v>7</v>
      </c>
      <c r="I10">
        <f t="shared" si="6"/>
        <v>7.2983616236162359</v>
      </c>
      <c r="J10">
        <f t="shared" si="7"/>
        <v>8</v>
      </c>
      <c r="K10">
        <f t="shared" si="8"/>
        <v>7.511043180149521</v>
      </c>
      <c r="L10">
        <f t="shared" si="9"/>
        <v>8</v>
      </c>
    </row>
    <row r="11" spans="1:12">
      <c r="A11" t="s">
        <v>9</v>
      </c>
      <c r="B11">
        <v>2545553</v>
      </c>
      <c r="C11">
        <f t="shared" si="0"/>
        <v>19.246820382381262</v>
      </c>
      <c r="D11">
        <f t="shared" si="1"/>
        <v>19</v>
      </c>
      <c r="E11">
        <f t="shared" si="2"/>
        <v>19</v>
      </c>
      <c r="F11">
        <f t="shared" si="3"/>
        <v>20</v>
      </c>
      <c r="G11">
        <f t="shared" si="4"/>
        <v>19.626468774094064</v>
      </c>
      <c r="H11">
        <f t="shared" si="5"/>
        <v>19</v>
      </c>
      <c r="I11">
        <f t="shared" si="6"/>
        <v>18.786369003690037</v>
      </c>
      <c r="J11">
        <f t="shared" si="7"/>
        <v>19</v>
      </c>
      <c r="K11">
        <f t="shared" si="8"/>
        <v>19.333822584009305</v>
      </c>
      <c r="L11">
        <f t="shared" si="9"/>
        <v>19</v>
      </c>
    </row>
    <row r="12" spans="1:12">
      <c r="A12" t="s">
        <v>10</v>
      </c>
      <c r="B12">
        <v>3282061</v>
      </c>
      <c r="C12">
        <f t="shared" si="0"/>
        <v>24.815526744490739</v>
      </c>
      <c r="D12">
        <f t="shared" si="1"/>
        <v>25</v>
      </c>
      <c r="E12">
        <f t="shared" si="2"/>
        <v>24</v>
      </c>
      <c r="F12">
        <f t="shared" si="3"/>
        <v>25</v>
      </c>
      <c r="G12">
        <f t="shared" si="4"/>
        <v>25.305019275250579</v>
      </c>
      <c r="H12">
        <f t="shared" si="5"/>
        <v>25</v>
      </c>
      <c r="I12">
        <f t="shared" si="6"/>
        <v>24.221852398523986</v>
      </c>
      <c r="J12">
        <f t="shared" si="7"/>
        <v>25</v>
      </c>
      <c r="K12">
        <f t="shared" si="8"/>
        <v>24.927701400794312</v>
      </c>
      <c r="L12">
        <f t="shared" si="9"/>
        <v>25</v>
      </c>
    </row>
    <row r="13" spans="1:12">
      <c r="A13" t="s">
        <v>11</v>
      </c>
      <c r="B13">
        <v>27797</v>
      </c>
      <c r="C13">
        <f t="shared" si="0"/>
        <v>0.21017196112948816</v>
      </c>
      <c r="D13">
        <f t="shared" si="1"/>
        <v>0</v>
      </c>
      <c r="E13">
        <f t="shared" si="2"/>
        <v>0</v>
      </c>
      <c r="F13">
        <f t="shared" si="3"/>
        <v>1</v>
      </c>
      <c r="G13">
        <f t="shared" si="4"/>
        <v>0.21431765612952969</v>
      </c>
      <c r="H13">
        <f t="shared" si="5"/>
        <v>0</v>
      </c>
      <c r="I13">
        <f t="shared" si="6"/>
        <v>0.2051439114391144</v>
      </c>
      <c r="J13">
        <f t="shared" si="7"/>
        <v>1</v>
      </c>
      <c r="K13">
        <f t="shared" si="8"/>
        <v>0.2111220101752769</v>
      </c>
      <c r="L13">
        <f t="shared" si="9"/>
        <v>0</v>
      </c>
    </row>
    <row r="14" spans="1:12">
      <c r="A14" t="s">
        <v>12</v>
      </c>
      <c r="B14">
        <v>57649</v>
      </c>
      <c r="C14">
        <f t="shared" si="0"/>
        <v>0.43588169180680875</v>
      </c>
      <c r="D14">
        <f t="shared" si="1"/>
        <v>0</v>
      </c>
      <c r="E14">
        <f t="shared" si="2"/>
        <v>0</v>
      </c>
      <c r="F14">
        <f t="shared" si="3"/>
        <v>1</v>
      </c>
      <c r="G14">
        <f t="shared" si="4"/>
        <v>0.44447956823438706</v>
      </c>
      <c r="H14">
        <f t="shared" si="5"/>
        <v>0</v>
      </c>
      <c r="I14">
        <f t="shared" si="6"/>
        <v>0.42545387453874539</v>
      </c>
      <c r="J14">
        <f t="shared" si="7"/>
        <v>1</v>
      </c>
      <c r="K14">
        <f t="shared" si="8"/>
        <v>0.43785202592346434</v>
      </c>
      <c r="L14">
        <f t="shared" si="9"/>
        <v>0</v>
      </c>
    </row>
    <row r="15" spans="1:12">
      <c r="A15" t="s">
        <v>16</v>
      </c>
    </row>
    <row r="17" spans="1:12">
      <c r="A17" t="s">
        <v>13</v>
      </c>
      <c r="B17">
        <f>SUM(B3:B15)</f>
        <v>37296859</v>
      </c>
      <c r="H17">
        <f>SUM(H3:H15)</f>
        <v>282</v>
      </c>
      <c r="J17">
        <f>SUM(J3:J15)</f>
        <v>282</v>
      </c>
      <c r="L17">
        <f>SUM(L3:L15)</f>
        <v>282</v>
      </c>
    </row>
    <row r="19" spans="1:12">
      <c r="A19" t="s">
        <v>14</v>
      </c>
      <c r="B19">
        <v>282</v>
      </c>
      <c r="D19">
        <f>SUM(D3:D15)</f>
        <v>280</v>
      </c>
      <c r="E19">
        <f t="shared" ref="E19:F19" si="10">SUM(E3:E15)</f>
        <v>276</v>
      </c>
      <c r="F19">
        <f t="shared" si="10"/>
        <v>288</v>
      </c>
      <c r="H19">
        <f t="shared" ref="H19" si="11">SUM(H3:H15)</f>
        <v>282</v>
      </c>
      <c r="J19">
        <f t="shared" ref="J19" si="12">SUM(J3:J15)</f>
        <v>282</v>
      </c>
      <c r="L19">
        <f t="shared" ref="L19" si="13">SUM(L3:L15)</f>
        <v>282</v>
      </c>
    </row>
    <row r="20" spans="1:12">
      <c r="A20" t="s">
        <v>15</v>
      </c>
      <c r="B20">
        <f>$B17/$B19</f>
        <v>132258.36524822694</v>
      </c>
      <c r="D20">
        <f>B20*0.9955</f>
        <v>131663.20260460992</v>
      </c>
      <c r="E20">
        <v>129700</v>
      </c>
      <c r="F20">
        <v>135500</v>
      </c>
    </row>
    <row r="21" spans="1:12">
      <c r="A21" t="s">
        <v>21</v>
      </c>
    </row>
  </sheetData>
  <mergeCells count="3">
    <mergeCell ref="G1:H1"/>
    <mergeCell ref="I1:J1"/>
    <mergeCell ref="K1:L1"/>
  </mergeCells>
  <conditionalFormatting sqref="H4:H14 J4:L14">
    <cfRule type="expression" dxfId="9" priority="65">
      <formula>"&lt;$e3"</formula>
    </cfRule>
    <cfRule type="expression" dxfId="8" priority="66">
      <formula>"&lt;$f3"</formula>
    </cfRule>
  </conditionalFormatting>
  <conditionalFormatting sqref="H3:H14">
    <cfRule type="cellIs" dxfId="7" priority="61" operator="lessThan">
      <formula>$E3</formula>
    </cfRule>
    <cfRule type="cellIs" dxfId="6" priority="62" operator="greaterThan">
      <formula>$F3</formula>
    </cfRule>
  </conditionalFormatting>
  <conditionalFormatting sqref="J3:J14">
    <cfRule type="cellIs" dxfId="5" priority="57" operator="lessThan">
      <formula>$E3</formula>
    </cfRule>
    <cfRule type="cellIs" dxfId="4" priority="58" operator="greaterThan">
      <formula>$F3</formula>
    </cfRule>
  </conditionalFormatting>
  <conditionalFormatting sqref="L3:L14">
    <cfRule type="cellIs" dxfId="3" priority="53" operator="lessThan">
      <formula>$E3</formula>
    </cfRule>
    <cfRule type="cellIs" dxfId="2" priority="54" operator="greaterThan">
      <formula>$F3</formula>
    </cfRule>
  </conditionalFormatting>
  <conditionalFormatting sqref="K3:K14">
    <cfRule type="cellIs" dxfId="1" priority="13" operator="lessThan">
      <formula>$E3</formula>
    </cfRule>
    <cfRule type="cellIs" dxfId="0" priority="14" operator="greaterThan">
      <formula>$F3</formula>
    </cfRule>
  </conditionalFormatting>
  <pageMargins left="0.44" right="0.16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cp:lastPrinted>2008-03-13T21:31:23Z</cp:lastPrinted>
  <dcterms:created xsi:type="dcterms:W3CDTF">2008-03-13T18:01:36Z</dcterms:created>
  <dcterms:modified xsi:type="dcterms:W3CDTF">2008-03-21T15:05:29Z</dcterms:modified>
</cp:coreProperties>
</file>